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acificweb\AmSamoa\Census\AS_CENSUSWEB\"/>
    </mc:Choice>
  </mc:AlternateContent>
  <xr:revisionPtr revIDLastSave="0" documentId="8_{9546580F-BFFD-48F5-8C6A-3733D96CC74B}" xr6:coauthVersionLast="45" xr6:coauthVersionMax="45" xr10:uidLastSave="{00000000-0000-0000-0000-000000000000}"/>
  <bookViews>
    <workbookView xWindow="-108" yWindow="-108" windowWidth="23256" windowHeight="12576" activeTab="6" xr2:uid="{00000000-000D-0000-FFFF-FFFF00000000}"/>
  </bookViews>
  <sheets>
    <sheet name="American Samoa 1950" sheetId="1" r:id="rId1"/>
    <sheet name="Pop totals" sheetId="2" r:id="rId2"/>
    <sheet name="Race" sheetId="10" r:id="rId3"/>
    <sheet name="age &amp; sex" sheetId="9" r:id="rId4"/>
    <sheet name="age, sex, &amp; Dist" sheetId="8" r:id="rId5"/>
    <sheet name="Relationship" sheetId="14" r:id="rId6"/>
    <sheet name="Marital Status" sheetId="4" r:id="rId7"/>
    <sheet name="Nativ BP" sheetId="16" r:id="rId8"/>
    <sheet name="Sch attnd" sheetId="7" r:id="rId9"/>
    <sheet name="Educ Attn" sheetId="6" r:id="rId10"/>
    <sheet name="Illiteracy" sheetId="5" r:id="rId11"/>
    <sheet name="Occupation" sheetId="13" r:id="rId12"/>
    <sheet name="Ethn Sex Dist" sheetId="15" r:id="rId13"/>
    <sheet name="Gnl Char for districts" sheetId="11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2" i="16" l="1"/>
  <c r="C12" i="16"/>
  <c r="D11" i="16"/>
  <c r="C11" i="16"/>
  <c r="D10" i="16"/>
  <c r="C10" i="16"/>
  <c r="C5" i="16"/>
  <c r="D5" i="16"/>
  <c r="C6" i="16"/>
  <c r="D6" i="16"/>
  <c r="C7" i="16"/>
  <c r="D7" i="16"/>
  <c r="N12" i="16"/>
  <c r="N11" i="16"/>
  <c r="N10" i="16"/>
  <c r="N7" i="16"/>
  <c r="N6" i="16"/>
  <c r="N5" i="16"/>
  <c r="K12" i="16"/>
  <c r="K11" i="16"/>
  <c r="K10" i="16"/>
  <c r="K9" i="16"/>
  <c r="K7" i="16"/>
  <c r="K6" i="16"/>
  <c r="B6" i="16" s="1"/>
  <c r="K5" i="16"/>
  <c r="H12" i="16"/>
  <c r="H11" i="16"/>
  <c r="H10" i="16"/>
  <c r="H7" i="16"/>
  <c r="H6" i="16"/>
  <c r="H5" i="16"/>
  <c r="H4" i="16"/>
  <c r="E12" i="16"/>
  <c r="E11" i="16"/>
  <c r="B11" i="16" s="1"/>
  <c r="E10" i="16"/>
  <c r="B10" i="16" s="1"/>
  <c r="E9" i="16"/>
  <c r="E5" i="16"/>
  <c r="E6" i="16"/>
  <c r="E7" i="16"/>
  <c r="B7" i="16" s="1"/>
  <c r="G9" i="16"/>
  <c r="D9" i="16" s="1"/>
  <c r="F9" i="16"/>
  <c r="J9" i="16"/>
  <c r="I9" i="16"/>
  <c r="H9" i="16" s="1"/>
  <c r="B9" i="16" s="1"/>
  <c r="M9" i="16"/>
  <c r="L9" i="16"/>
  <c r="P9" i="16"/>
  <c r="O9" i="16"/>
  <c r="N9" i="16" s="1"/>
  <c r="P4" i="16"/>
  <c r="O4" i="16"/>
  <c r="N4" i="16" s="1"/>
  <c r="M4" i="16"/>
  <c r="K4" i="16" s="1"/>
  <c r="L4" i="16"/>
  <c r="J4" i="16"/>
  <c r="I4" i="16"/>
  <c r="G4" i="16"/>
  <c r="D4" i="16" s="1"/>
  <c r="F4" i="16"/>
  <c r="E4" i="16" s="1"/>
  <c r="C61" i="11"/>
  <c r="D61" i="11"/>
  <c r="E61" i="11"/>
  <c r="F61" i="11"/>
  <c r="C62" i="11"/>
  <c r="D62" i="11"/>
  <c r="E62" i="11"/>
  <c r="D63" i="11"/>
  <c r="E63" i="11"/>
  <c r="C64" i="11"/>
  <c r="D64" i="11"/>
  <c r="F54" i="11"/>
  <c r="E54" i="11"/>
  <c r="D54" i="11"/>
  <c r="D60" i="11" s="1"/>
  <c r="C54" i="11"/>
  <c r="B58" i="11"/>
  <c r="B57" i="11"/>
  <c r="B63" i="11" s="1"/>
  <c r="B56" i="11"/>
  <c r="B55" i="11"/>
  <c r="B49" i="11"/>
  <c r="B50" i="11"/>
  <c r="B51" i="11"/>
  <c r="B52" i="11"/>
  <c r="D48" i="11"/>
  <c r="E48" i="11"/>
  <c r="F48" i="11"/>
  <c r="F60" i="11" s="1"/>
  <c r="C48" i="11"/>
  <c r="C39" i="11"/>
  <c r="D39" i="11"/>
  <c r="E39" i="11"/>
  <c r="F39" i="11"/>
  <c r="C40" i="11"/>
  <c r="D40" i="11"/>
  <c r="E40" i="11"/>
  <c r="F40" i="11"/>
  <c r="C41" i="11"/>
  <c r="D41" i="11"/>
  <c r="E41" i="11"/>
  <c r="F41" i="11"/>
  <c r="C42" i="11"/>
  <c r="D42" i="11"/>
  <c r="E42" i="11"/>
  <c r="F42" i="11"/>
  <c r="C43" i="11"/>
  <c r="D43" i="11"/>
  <c r="E43" i="11"/>
  <c r="F43" i="11"/>
  <c r="C44" i="11"/>
  <c r="D44" i="11"/>
  <c r="E44" i="11"/>
  <c r="F44" i="11"/>
  <c r="F30" i="11"/>
  <c r="F38" i="11" s="1"/>
  <c r="E30" i="11"/>
  <c r="D30" i="11"/>
  <c r="C30" i="11"/>
  <c r="B36" i="11"/>
  <c r="B35" i="11"/>
  <c r="B34" i="11"/>
  <c r="B33" i="11"/>
  <c r="B32" i="11"/>
  <c r="B31" i="11"/>
  <c r="B23" i="11"/>
  <c r="B24" i="11"/>
  <c r="B25" i="11"/>
  <c r="B26" i="11"/>
  <c r="B27" i="11"/>
  <c r="B28" i="11"/>
  <c r="D22" i="11"/>
  <c r="E22" i="11"/>
  <c r="F22" i="11"/>
  <c r="C22" i="11"/>
  <c r="B18" i="11"/>
  <c r="B17" i="11"/>
  <c r="F16" i="11"/>
  <c r="E16" i="11"/>
  <c r="D16" i="11"/>
  <c r="C16" i="11"/>
  <c r="B14" i="11"/>
  <c r="B13" i="11"/>
  <c r="B12" i="11"/>
  <c r="F11" i="11"/>
  <c r="E11" i="11"/>
  <c r="D11" i="11"/>
  <c r="C11" i="11"/>
  <c r="B7" i="11"/>
  <c r="B8" i="11"/>
  <c r="B9" i="11"/>
  <c r="D6" i="11"/>
  <c r="E6" i="11"/>
  <c r="F6" i="11"/>
  <c r="C6" i="11"/>
  <c r="L19" i="15"/>
  <c r="G19" i="15"/>
  <c r="B19" i="15"/>
  <c r="L18" i="15"/>
  <c r="G18" i="15"/>
  <c r="B18" i="15"/>
  <c r="L17" i="15"/>
  <c r="G17" i="15"/>
  <c r="F17" i="15"/>
  <c r="E17" i="15"/>
  <c r="D17" i="15"/>
  <c r="C17" i="15"/>
  <c r="L16" i="15"/>
  <c r="G16" i="15"/>
  <c r="B16" i="15"/>
  <c r="L15" i="15"/>
  <c r="G15" i="15"/>
  <c r="B15" i="15"/>
  <c r="B14" i="15" s="1"/>
  <c r="L14" i="15"/>
  <c r="G14" i="15"/>
  <c r="F14" i="15"/>
  <c r="E14" i="15"/>
  <c r="D14" i="15"/>
  <c r="C14" i="15"/>
  <c r="L13" i="15"/>
  <c r="G13" i="15"/>
  <c r="B13" i="15"/>
  <c r="L12" i="15"/>
  <c r="G12" i="15"/>
  <c r="B12" i="15"/>
  <c r="B11" i="15" s="1"/>
  <c r="L11" i="15"/>
  <c r="G11" i="15"/>
  <c r="F11" i="15"/>
  <c r="E11" i="15"/>
  <c r="D11" i="15"/>
  <c r="C11" i="15"/>
  <c r="L10" i="15"/>
  <c r="G10" i="15"/>
  <c r="B10" i="15"/>
  <c r="L9" i="15"/>
  <c r="G9" i="15"/>
  <c r="B9" i="15"/>
  <c r="B8" i="15" s="1"/>
  <c r="L8" i="15"/>
  <c r="G8" i="15"/>
  <c r="F8" i="15"/>
  <c r="E8" i="15"/>
  <c r="D8" i="15"/>
  <c r="C8" i="15"/>
  <c r="L7" i="15"/>
  <c r="G7" i="15"/>
  <c r="F7" i="15"/>
  <c r="E7" i="15"/>
  <c r="D7" i="15"/>
  <c r="C7" i="15"/>
  <c r="B7" i="15" s="1"/>
  <c r="L6" i="15"/>
  <c r="G6" i="15"/>
  <c r="F6" i="15"/>
  <c r="F5" i="15" s="1"/>
  <c r="E6" i="15"/>
  <c r="D6" i="15"/>
  <c r="C6" i="15"/>
  <c r="L5" i="15"/>
  <c r="G5" i="15"/>
  <c r="C74" i="11"/>
  <c r="D74" i="11"/>
  <c r="E74" i="11"/>
  <c r="F74" i="11"/>
  <c r="C75" i="11"/>
  <c r="D75" i="11"/>
  <c r="E75" i="11"/>
  <c r="F75" i="11"/>
  <c r="C76" i="11"/>
  <c r="D76" i="11"/>
  <c r="E76" i="11"/>
  <c r="F76" i="11"/>
  <c r="C77" i="11"/>
  <c r="D77" i="11"/>
  <c r="E77" i="11"/>
  <c r="F77" i="11"/>
  <c r="C78" i="11"/>
  <c r="D78" i="11"/>
  <c r="E78" i="11"/>
  <c r="F78" i="11"/>
  <c r="C79" i="11"/>
  <c r="D79" i="11"/>
  <c r="E79" i="11"/>
  <c r="F79" i="11"/>
  <c r="C80" i="11"/>
  <c r="D80" i="11"/>
  <c r="E80" i="11"/>
  <c r="F80" i="11"/>
  <c r="C81" i="11"/>
  <c r="D81" i="11"/>
  <c r="E81" i="11"/>
  <c r="F81" i="11"/>
  <c r="C82" i="11"/>
  <c r="D82" i="11"/>
  <c r="E82" i="11"/>
  <c r="F82" i="11"/>
  <c r="C83" i="11"/>
  <c r="D83" i="11"/>
  <c r="E83" i="11"/>
  <c r="F83" i="11"/>
  <c r="B109" i="11"/>
  <c r="B108" i="11"/>
  <c r="B107" i="11"/>
  <c r="B106" i="11"/>
  <c r="B105" i="11"/>
  <c r="B104" i="11"/>
  <c r="B103" i="11"/>
  <c r="B102" i="11"/>
  <c r="B101" i="11"/>
  <c r="B100" i="11"/>
  <c r="F99" i="11"/>
  <c r="E99" i="11"/>
  <c r="D99" i="11"/>
  <c r="C99" i="11"/>
  <c r="B87" i="11"/>
  <c r="B88" i="11"/>
  <c r="B89" i="11"/>
  <c r="B90" i="11"/>
  <c r="B91" i="11"/>
  <c r="B92" i="11"/>
  <c r="B93" i="11"/>
  <c r="B94" i="11"/>
  <c r="B95" i="11"/>
  <c r="B96" i="11"/>
  <c r="D86" i="11"/>
  <c r="E86" i="11"/>
  <c r="F86" i="11"/>
  <c r="C86" i="11"/>
  <c r="D33" i="4"/>
  <c r="D29" i="4"/>
  <c r="D26" i="4"/>
  <c r="D22" i="4"/>
  <c r="D19" i="4"/>
  <c r="D15" i="4"/>
  <c r="D12" i="4"/>
  <c r="D8" i="4"/>
  <c r="J33" i="4"/>
  <c r="J29" i="4"/>
  <c r="J26" i="4"/>
  <c r="J22" i="4"/>
  <c r="J19" i="4"/>
  <c r="J15" i="4"/>
  <c r="J12" i="4"/>
  <c r="J8" i="4"/>
  <c r="H33" i="4"/>
  <c r="H29" i="4"/>
  <c r="H26" i="4"/>
  <c r="H22" i="4"/>
  <c r="H19" i="4"/>
  <c r="H15" i="4"/>
  <c r="H12" i="4"/>
  <c r="H8" i="4"/>
  <c r="F33" i="4"/>
  <c r="F29" i="4"/>
  <c r="F26" i="4"/>
  <c r="F22" i="4"/>
  <c r="F19" i="4"/>
  <c r="F15" i="4"/>
  <c r="F12" i="4"/>
  <c r="F8" i="4"/>
  <c r="J5" i="4"/>
  <c r="H5" i="4"/>
  <c r="F5" i="4"/>
  <c r="D5" i="4"/>
  <c r="I8" i="4"/>
  <c r="G8" i="4"/>
  <c r="E8" i="4"/>
  <c r="C8" i="4"/>
  <c r="I5" i="4"/>
  <c r="G5" i="4"/>
  <c r="E5" i="4"/>
  <c r="C33" i="4"/>
  <c r="C29" i="4"/>
  <c r="C26" i="4"/>
  <c r="C22" i="4"/>
  <c r="C19" i="4"/>
  <c r="C15" i="4"/>
  <c r="C12" i="4"/>
  <c r="C5" i="4" s="1"/>
  <c r="C4" i="14"/>
  <c r="D4" i="14"/>
  <c r="E4" i="14"/>
  <c r="F4" i="14"/>
  <c r="G4" i="14"/>
  <c r="H4" i="14"/>
  <c r="B6" i="14"/>
  <c r="B4" i="14" s="1"/>
  <c r="B7" i="14"/>
  <c r="B8" i="14"/>
  <c r="B9" i="14"/>
  <c r="B10" i="14"/>
  <c r="B11" i="14"/>
  <c r="B12" i="14"/>
  <c r="B5" i="14"/>
  <c r="J4" i="13"/>
  <c r="I5" i="13"/>
  <c r="J5" i="13"/>
  <c r="I6" i="13"/>
  <c r="J6" i="13"/>
  <c r="I7" i="13"/>
  <c r="J7" i="13"/>
  <c r="B7" i="13"/>
  <c r="H7" i="13" s="1"/>
  <c r="B6" i="13"/>
  <c r="H6" i="13" s="1"/>
  <c r="B5" i="13"/>
  <c r="H5" i="13" s="1"/>
  <c r="E5" i="13"/>
  <c r="E6" i="13"/>
  <c r="E7" i="13"/>
  <c r="E4" i="13"/>
  <c r="G4" i="13"/>
  <c r="F4" i="13"/>
  <c r="D4" i="13"/>
  <c r="C4" i="13"/>
  <c r="B4" i="13" s="1"/>
  <c r="C14" i="13"/>
  <c r="D14" i="13"/>
  <c r="F14" i="13"/>
  <c r="G14" i="13"/>
  <c r="I16" i="13"/>
  <c r="J16" i="13"/>
  <c r="I17" i="13"/>
  <c r="J17" i="13"/>
  <c r="H18" i="13"/>
  <c r="I18" i="13"/>
  <c r="J18" i="13"/>
  <c r="J14" i="13" s="1"/>
  <c r="I19" i="13"/>
  <c r="J19" i="13"/>
  <c r="I20" i="13"/>
  <c r="J20" i="13"/>
  <c r="I21" i="13"/>
  <c r="J21" i="13"/>
  <c r="H22" i="13"/>
  <c r="I22" i="13"/>
  <c r="J22" i="13"/>
  <c r="I23" i="13"/>
  <c r="J23" i="13"/>
  <c r="I24" i="13"/>
  <c r="J24" i="13"/>
  <c r="I25" i="13"/>
  <c r="J25" i="13"/>
  <c r="H26" i="13"/>
  <c r="I26" i="13"/>
  <c r="J26" i="13"/>
  <c r="I27" i="13"/>
  <c r="J27" i="13"/>
  <c r="I15" i="13"/>
  <c r="I14" i="13" s="1"/>
  <c r="J15" i="13"/>
  <c r="H15" i="13"/>
  <c r="E27" i="13"/>
  <c r="E26" i="13"/>
  <c r="E25" i="13"/>
  <c r="H25" i="13" s="1"/>
  <c r="E24" i="13"/>
  <c r="E23" i="13"/>
  <c r="E22" i="13"/>
  <c r="E21" i="13"/>
  <c r="E20" i="13"/>
  <c r="E19" i="13"/>
  <c r="E18" i="13"/>
  <c r="E17" i="13"/>
  <c r="E16" i="13"/>
  <c r="E14" i="13" s="1"/>
  <c r="E15" i="13"/>
  <c r="B16" i="13"/>
  <c r="H16" i="13" s="1"/>
  <c r="B17" i="13"/>
  <c r="H17" i="13" s="1"/>
  <c r="B18" i="13"/>
  <c r="B19" i="13"/>
  <c r="H19" i="13" s="1"/>
  <c r="B20" i="13"/>
  <c r="H20" i="13" s="1"/>
  <c r="B21" i="13"/>
  <c r="H21" i="13" s="1"/>
  <c r="B22" i="13"/>
  <c r="B23" i="13"/>
  <c r="H23" i="13" s="1"/>
  <c r="B24" i="13"/>
  <c r="H24" i="13" s="1"/>
  <c r="B25" i="13"/>
  <c r="B26" i="13"/>
  <c r="B27" i="13"/>
  <c r="H27" i="13" s="1"/>
  <c r="B15" i="13"/>
  <c r="B14" i="13" s="1"/>
  <c r="P7" i="5"/>
  <c r="M8" i="5"/>
  <c r="M7" i="5"/>
  <c r="J8" i="5"/>
  <c r="J7" i="5"/>
  <c r="G8" i="5"/>
  <c r="G7" i="5"/>
  <c r="O6" i="5"/>
  <c r="P6" i="5" s="1"/>
  <c r="N6" i="5"/>
  <c r="L6" i="5"/>
  <c r="M6" i="5" s="1"/>
  <c r="K6" i="5"/>
  <c r="I6" i="5"/>
  <c r="H6" i="5"/>
  <c r="J6" i="5" s="1"/>
  <c r="F6" i="5"/>
  <c r="G6" i="5" s="1"/>
  <c r="E6" i="5"/>
  <c r="C7" i="5"/>
  <c r="C6" i="5" s="1"/>
  <c r="C8" i="5"/>
  <c r="D8" i="5" s="1"/>
  <c r="B8" i="5"/>
  <c r="B7" i="5"/>
  <c r="B6" i="5" s="1"/>
  <c r="N5" i="10"/>
  <c r="N6" i="10"/>
  <c r="N7" i="10"/>
  <c r="N8" i="10"/>
  <c r="N9" i="10"/>
  <c r="N10" i="10"/>
  <c r="N11" i="10"/>
  <c r="N12" i="10"/>
  <c r="N13" i="10"/>
  <c r="N14" i="10"/>
  <c r="N15" i="10"/>
  <c r="N4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4" i="10"/>
  <c r="I16" i="10"/>
  <c r="H16" i="10"/>
  <c r="I13" i="10"/>
  <c r="H13" i="10"/>
  <c r="I10" i="10"/>
  <c r="H10" i="10"/>
  <c r="I7" i="10"/>
  <c r="H7" i="10"/>
  <c r="I4" i="10"/>
  <c r="H4" i="10"/>
  <c r="I5" i="10"/>
  <c r="I6" i="10"/>
  <c r="H6" i="10"/>
  <c r="H5" i="10"/>
  <c r="J67" i="8"/>
  <c r="I67" i="8"/>
  <c r="H67" i="8"/>
  <c r="J66" i="8"/>
  <c r="I66" i="8"/>
  <c r="H66" i="8"/>
  <c r="J65" i="8"/>
  <c r="I65" i="8"/>
  <c r="H65" i="8"/>
  <c r="J64" i="8"/>
  <c r="I64" i="8"/>
  <c r="H64" i="8"/>
  <c r="J63" i="8"/>
  <c r="I63" i="8"/>
  <c r="H63" i="8"/>
  <c r="J62" i="8"/>
  <c r="I62" i="8"/>
  <c r="H62" i="8"/>
  <c r="J61" i="8"/>
  <c r="I61" i="8"/>
  <c r="H61" i="8"/>
  <c r="J60" i="8"/>
  <c r="I60" i="8"/>
  <c r="H60" i="8"/>
  <c r="J59" i="8"/>
  <c r="I59" i="8"/>
  <c r="H59" i="8"/>
  <c r="J58" i="8"/>
  <c r="I58" i="8"/>
  <c r="H58" i="8"/>
  <c r="J57" i="8"/>
  <c r="I57" i="8"/>
  <c r="H57" i="8"/>
  <c r="J56" i="8"/>
  <c r="I56" i="8"/>
  <c r="H56" i="8"/>
  <c r="J55" i="8"/>
  <c r="I55" i="8"/>
  <c r="H55" i="8"/>
  <c r="J54" i="8"/>
  <c r="I54" i="8"/>
  <c r="H54" i="8"/>
  <c r="J53" i="8"/>
  <c r="I53" i="8"/>
  <c r="H53" i="8"/>
  <c r="J52" i="8"/>
  <c r="I52" i="8"/>
  <c r="H52" i="8"/>
  <c r="J51" i="8"/>
  <c r="I51" i="8"/>
  <c r="H51" i="8"/>
  <c r="J50" i="8"/>
  <c r="I50" i="8"/>
  <c r="H50" i="8"/>
  <c r="J45" i="8"/>
  <c r="I45" i="8"/>
  <c r="H45" i="8"/>
  <c r="J44" i="8"/>
  <c r="I44" i="8"/>
  <c r="H44" i="8"/>
  <c r="J43" i="8"/>
  <c r="I43" i="8"/>
  <c r="H43" i="8"/>
  <c r="J42" i="8"/>
  <c r="I42" i="8"/>
  <c r="H42" i="8"/>
  <c r="J41" i="8"/>
  <c r="I41" i="8"/>
  <c r="H41" i="8"/>
  <c r="J40" i="8"/>
  <c r="I40" i="8"/>
  <c r="H40" i="8"/>
  <c r="J39" i="8"/>
  <c r="I39" i="8"/>
  <c r="H39" i="8"/>
  <c r="J38" i="8"/>
  <c r="I38" i="8"/>
  <c r="H38" i="8"/>
  <c r="J37" i="8"/>
  <c r="I37" i="8"/>
  <c r="H37" i="8"/>
  <c r="J36" i="8"/>
  <c r="I36" i="8"/>
  <c r="H36" i="8"/>
  <c r="J35" i="8"/>
  <c r="I35" i="8"/>
  <c r="H35" i="8"/>
  <c r="J34" i="8"/>
  <c r="I34" i="8"/>
  <c r="H34" i="8"/>
  <c r="J33" i="8"/>
  <c r="I33" i="8"/>
  <c r="H33" i="8"/>
  <c r="J32" i="8"/>
  <c r="I32" i="8"/>
  <c r="H32" i="8"/>
  <c r="J31" i="8"/>
  <c r="I31" i="8"/>
  <c r="H31" i="8"/>
  <c r="J30" i="8"/>
  <c r="I30" i="8"/>
  <c r="H30" i="8"/>
  <c r="J29" i="8"/>
  <c r="I29" i="8"/>
  <c r="H29" i="8"/>
  <c r="J28" i="8"/>
  <c r="I28" i="8"/>
  <c r="H28" i="8"/>
  <c r="H7" i="8"/>
  <c r="I7" i="8"/>
  <c r="J7" i="8"/>
  <c r="H8" i="8"/>
  <c r="I8" i="8"/>
  <c r="J8" i="8"/>
  <c r="H9" i="8"/>
  <c r="I9" i="8"/>
  <c r="J9" i="8"/>
  <c r="H10" i="8"/>
  <c r="I10" i="8"/>
  <c r="J10" i="8"/>
  <c r="H11" i="8"/>
  <c r="I11" i="8"/>
  <c r="J11" i="8"/>
  <c r="H12" i="8"/>
  <c r="I12" i="8"/>
  <c r="J12" i="8"/>
  <c r="H13" i="8"/>
  <c r="I13" i="8"/>
  <c r="J13" i="8"/>
  <c r="H14" i="8"/>
  <c r="I14" i="8"/>
  <c r="J14" i="8"/>
  <c r="H15" i="8"/>
  <c r="I15" i="8"/>
  <c r="J15" i="8"/>
  <c r="H16" i="8"/>
  <c r="I16" i="8"/>
  <c r="J16" i="8"/>
  <c r="H17" i="8"/>
  <c r="I17" i="8"/>
  <c r="J17" i="8"/>
  <c r="H18" i="8"/>
  <c r="I18" i="8"/>
  <c r="J18" i="8"/>
  <c r="H19" i="8"/>
  <c r="I19" i="8"/>
  <c r="J19" i="8"/>
  <c r="H20" i="8"/>
  <c r="I20" i="8"/>
  <c r="J20" i="8"/>
  <c r="H21" i="8"/>
  <c r="I21" i="8"/>
  <c r="J21" i="8"/>
  <c r="H22" i="8"/>
  <c r="I22" i="8"/>
  <c r="J22" i="8"/>
  <c r="H23" i="8"/>
  <c r="I23" i="8"/>
  <c r="J23" i="8"/>
  <c r="I6" i="8"/>
  <c r="J6" i="8"/>
  <c r="H6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G50" i="8"/>
  <c r="F50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G28" i="8"/>
  <c r="F28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G6" i="8"/>
  <c r="F6" i="8"/>
  <c r="H73" i="8"/>
  <c r="I73" i="8"/>
  <c r="J73" i="8"/>
  <c r="H74" i="8"/>
  <c r="I74" i="8"/>
  <c r="J74" i="8"/>
  <c r="H75" i="8"/>
  <c r="I75" i="8"/>
  <c r="J75" i="8"/>
  <c r="H76" i="8"/>
  <c r="I76" i="8"/>
  <c r="J76" i="8"/>
  <c r="H77" i="8"/>
  <c r="I77" i="8"/>
  <c r="J77" i="8"/>
  <c r="H78" i="8"/>
  <c r="I78" i="8"/>
  <c r="J78" i="8"/>
  <c r="H79" i="8"/>
  <c r="I79" i="8"/>
  <c r="J79" i="8"/>
  <c r="H80" i="8"/>
  <c r="I80" i="8"/>
  <c r="J80" i="8"/>
  <c r="H81" i="8"/>
  <c r="I81" i="8"/>
  <c r="J81" i="8"/>
  <c r="H82" i="8"/>
  <c r="I82" i="8"/>
  <c r="J82" i="8"/>
  <c r="H83" i="8"/>
  <c r="I83" i="8"/>
  <c r="J83" i="8"/>
  <c r="H84" i="8"/>
  <c r="I84" i="8"/>
  <c r="J84" i="8"/>
  <c r="H85" i="8"/>
  <c r="I85" i="8"/>
  <c r="J85" i="8"/>
  <c r="H86" i="8"/>
  <c r="I86" i="8"/>
  <c r="J86" i="8"/>
  <c r="H87" i="8"/>
  <c r="I87" i="8"/>
  <c r="J87" i="8"/>
  <c r="H88" i="8"/>
  <c r="I88" i="8"/>
  <c r="J88" i="8"/>
  <c r="H89" i="8"/>
  <c r="I89" i="8"/>
  <c r="J89" i="8"/>
  <c r="I72" i="8"/>
  <c r="J72" i="8"/>
  <c r="H72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G72" i="8"/>
  <c r="F72" i="8"/>
  <c r="E72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D72" i="8"/>
  <c r="C72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D50" i="8"/>
  <c r="C50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D28" i="8"/>
  <c r="C28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D6" i="8"/>
  <c r="C6" i="8"/>
  <c r="E24" i="6"/>
  <c r="D21" i="6"/>
  <c r="F22" i="6"/>
  <c r="F23" i="6"/>
  <c r="F24" i="6"/>
  <c r="F25" i="6"/>
  <c r="F26" i="6"/>
  <c r="F27" i="6"/>
  <c r="F28" i="6"/>
  <c r="F29" i="6"/>
  <c r="F30" i="6"/>
  <c r="F31" i="6"/>
  <c r="C31" i="6"/>
  <c r="B21" i="6"/>
  <c r="K13" i="6"/>
  <c r="I12" i="6"/>
  <c r="G11" i="6"/>
  <c r="E10" i="6"/>
  <c r="E9" i="6"/>
  <c r="E8" i="6"/>
  <c r="C9" i="6"/>
  <c r="C10" i="6"/>
  <c r="C11" i="6"/>
  <c r="C13" i="6"/>
  <c r="J4" i="6"/>
  <c r="K11" i="6" s="1"/>
  <c r="H4" i="6"/>
  <c r="I10" i="6" s="1"/>
  <c r="F4" i="6"/>
  <c r="G9" i="6" s="1"/>
  <c r="D4" i="6"/>
  <c r="E7" i="6" s="1"/>
  <c r="B4" i="6"/>
  <c r="C29" i="6" s="1"/>
  <c r="D37" i="6"/>
  <c r="E37" i="6" s="1"/>
  <c r="F37" i="6"/>
  <c r="G37" i="6" s="1"/>
  <c r="H37" i="6"/>
  <c r="I37" i="6" s="1"/>
  <c r="J37" i="6"/>
  <c r="K37" i="6" s="1"/>
  <c r="D38" i="6"/>
  <c r="E38" i="6" s="1"/>
  <c r="F38" i="6"/>
  <c r="G38" i="6" s="1"/>
  <c r="H38" i="6"/>
  <c r="I38" i="6" s="1"/>
  <c r="J38" i="6"/>
  <c r="D39" i="6"/>
  <c r="F39" i="6"/>
  <c r="H39" i="6"/>
  <c r="J39" i="6"/>
  <c r="B48" i="11" l="1"/>
  <c r="B54" i="11"/>
  <c r="B60" i="11" s="1"/>
  <c r="B74" i="11"/>
  <c r="B22" i="11"/>
  <c r="B61" i="11"/>
  <c r="B62" i="11"/>
  <c r="B39" i="11"/>
  <c r="E60" i="11"/>
  <c r="B82" i="11"/>
  <c r="B42" i="11"/>
  <c r="B43" i="11"/>
  <c r="B44" i="11"/>
  <c r="E38" i="11"/>
  <c r="B64" i="11"/>
  <c r="D6" i="5"/>
  <c r="D7" i="5"/>
  <c r="B12" i="16"/>
  <c r="B5" i="16"/>
  <c r="B4" i="16"/>
  <c r="C9" i="16"/>
  <c r="C4" i="16"/>
  <c r="B30" i="11"/>
  <c r="B38" i="11" s="1"/>
  <c r="D38" i="11"/>
  <c r="C60" i="11"/>
  <c r="F73" i="11"/>
  <c r="C38" i="11"/>
  <c r="B41" i="11"/>
  <c r="B40" i="11"/>
  <c r="B76" i="11"/>
  <c r="B77" i="11"/>
  <c r="B79" i="11"/>
  <c r="B80" i="11"/>
  <c r="E73" i="11"/>
  <c r="B83" i="11"/>
  <c r="B11" i="11"/>
  <c r="B16" i="11"/>
  <c r="B6" i="11"/>
  <c r="B81" i="11"/>
  <c r="C73" i="11"/>
  <c r="D73" i="11"/>
  <c r="B75" i="11"/>
  <c r="B78" i="11"/>
  <c r="B86" i="11"/>
  <c r="B6" i="15"/>
  <c r="B5" i="15" s="1"/>
  <c r="B17" i="15"/>
  <c r="D5" i="15"/>
  <c r="E5" i="15"/>
  <c r="C5" i="15"/>
  <c r="B99" i="11"/>
  <c r="G10" i="6"/>
  <c r="I11" i="6"/>
  <c r="K12" i="6"/>
  <c r="C30" i="6"/>
  <c r="F21" i="6"/>
  <c r="G27" i="6" s="1"/>
  <c r="B37" i="6"/>
  <c r="C37" i="6" s="1"/>
  <c r="C8" i="6"/>
  <c r="E11" i="6"/>
  <c r="G12" i="6"/>
  <c r="I13" i="6"/>
  <c r="K14" i="6"/>
  <c r="E22" i="6"/>
  <c r="C7" i="6"/>
  <c r="E12" i="6"/>
  <c r="G13" i="6"/>
  <c r="I14" i="6"/>
  <c r="C21" i="6"/>
  <c r="C6" i="6"/>
  <c r="E13" i="6"/>
  <c r="G14" i="6"/>
  <c r="K4" i="6"/>
  <c r="C22" i="6"/>
  <c r="C5" i="6"/>
  <c r="E14" i="6"/>
  <c r="I4" i="6"/>
  <c r="K5" i="6"/>
  <c r="C23" i="6"/>
  <c r="C14" i="6"/>
  <c r="G4" i="6"/>
  <c r="I5" i="6"/>
  <c r="K6" i="6"/>
  <c r="C24" i="6"/>
  <c r="E4" i="6"/>
  <c r="G5" i="6"/>
  <c r="I6" i="6"/>
  <c r="K7" i="6"/>
  <c r="C25" i="6"/>
  <c r="C4" i="6"/>
  <c r="E5" i="6"/>
  <c r="G6" i="6"/>
  <c r="I7" i="6"/>
  <c r="K8" i="6"/>
  <c r="C26" i="6"/>
  <c r="E6" i="6"/>
  <c r="G7" i="6"/>
  <c r="I8" i="6"/>
  <c r="K9" i="6"/>
  <c r="C27" i="6"/>
  <c r="G24" i="6"/>
  <c r="C12" i="6"/>
  <c r="G8" i="6"/>
  <c r="I9" i="6"/>
  <c r="K10" i="6"/>
  <c r="C28" i="6"/>
  <c r="H14" i="13"/>
  <c r="H4" i="13"/>
  <c r="I4" i="13"/>
  <c r="E50" i="8"/>
  <c r="E28" i="8"/>
  <c r="E6" i="8"/>
  <c r="B72" i="8"/>
  <c r="B50" i="8"/>
  <c r="B28" i="8"/>
  <c r="B6" i="8"/>
  <c r="G21" i="6"/>
  <c r="G22" i="6"/>
  <c r="E21" i="6"/>
  <c r="G31" i="6"/>
  <c r="E31" i="6"/>
  <c r="G30" i="6"/>
  <c r="E23" i="6"/>
  <c r="G28" i="6"/>
  <c r="E28" i="6"/>
  <c r="G26" i="6"/>
  <c r="E26" i="6"/>
  <c r="G25" i="6"/>
  <c r="E30" i="6"/>
  <c r="E29" i="6"/>
  <c r="E27" i="6"/>
  <c r="E25" i="6"/>
  <c r="B38" i="6"/>
  <c r="C38" i="6" s="1"/>
  <c r="B39" i="6"/>
  <c r="B73" i="11" l="1"/>
  <c r="G29" i="6"/>
  <c r="G23" i="6"/>
  <c r="D6" i="7" l="1"/>
  <c r="E6" i="7" s="1"/>
  <c r="D7" i="7"/>
  <c r="E7" i="7" s="1"/>
  <c r="D8" i="7"/>
  <c r="E8" i="7" s="1"/>
  <c r="D9" i="7"/>
  <c r="E9" i="7" s="1"/>
  <c r="D10" i="7"/>
  <c r="E10" i="7" s="1"/>
  <c r="D11" i="7"/>
  <c r="E11" i="7" s="1"/>
  <c r="D12" i="7"/>
  <c r="E12" i="7" s="1"/>
  <c r="D13" i="7"/>
  <c r="E13" i="7" s="1"/>
  <c r="C7" i="7"/>
  <c r="C8" i="7"/>
  <c r="C9" i="7"/>
  <c r="C10" i="7"/>
  <c r="C11" i="7"/>
  <c r="C12" i="7"/>
  <c r="C13" i="7"/>
  <c r="C6" i="7"/>
  <c r="Q13" i="7"/>
  <c r="Q12" i="7"/>
  <c r="Q10" i="7"/>
  <c r="Q7" i="7"/>
  <c r="Q6" i="7"/>
  <c r="N13" i="7"/>
  <c r="N12" i="7"/>
  <c r="N11" i="7"/>
  <c r="N10" i="7"/>
  <c r="N9" i="7"/>
  <c r="N8" i="7"/>
  <c r="N7" i="7"/>
  <c r="N6" i="7"/>
  <c r="K13" i="7"/>
  <c r="K12" i="7"/>
  <c r="K11" i="7"/>
  <c r="K10" i="7"/>
  <c r="K9" i="7"/>
  <c r="K8" i="7"/>
  <c r="K7" i="7"/>
  <c r="K6" i="7"/>
  <c r="H7" i="7"/>
  <c r="H8" i="7"/>
  <c r="H9" i="7"/>
  <c r="H10" i="7"/>
  <c r="H11" i="7"/>
  <c r="H12" i="7"/>
  <c r="H13" i="7"/>
  <c r="H6" i="7"/>
  <c r="N5" i="9"/>
  <c r="O5" i="9"/>
  <c r="P5" i="9"/>
  <c r="O6" i="9"/>
  <c r="P6" i="9"/>
  <c r="O7" i="9"/>
  <c r="P7" i="9"/>
  <c r="O8" i="9"/>
  <c r="P8" i="9"/>
  <c r="O9" i="9"/>
  <c r="P9" i="9"/>
  <c r="O10" i="9"/>
  <c r="P10" i="9"/>
  <c r="O11" i="9"/>
  <c r="P11" i="9"/>
  <c r="O12" i="9"/>
  <c r="P12" i="9"/>
  <c r="O13" i="9"/>
  <c r="P13" i="9"/>
  <c r="N14" i="9"/>
  <c r="O14" i="9"/>
  <c r="P14" i="9"/>
  <c r="O15" i="9"/>
  <c r="P15" i="9"/>
  <c r="O16" i="9"/>
  <c r="P16" i="9"/>
  <c r="N17" i="9"/>
  <c r="O17" i="9"/>
  <c r="P17" i="9"/>
  <c r="O18" i="9"/>
  <c r="P18" i="9"/>
  <c r="O19" i="9"/>
  <c r="P19" i="9"/>
  <c r="O20" i="9"/>
  <c r="P20" i="9"/>
  <c r="O21" i="9"/>
  <c r="P21" i="9"/>
  <c r="K14" i="9"/>
  <c r="E16" i="9"/>
  <c r="N16" i="9" s="1"/>
  <c r="E17" i="9"/>
  <c r="E18" i="9"/>
  <c r="E19" i="9"/>
  <c r="N19" i="9" s="1"/>
  <c r="E20" i="9"/>
  <c r="N20" i="9" s="1"/>
  <c r="E21" i="9"/>
  <c r="N21" i="9" s="1"/>
  <c r="E15" i="9"/>
  <c r="N15" i="9" s="1"/>
  <c r="E14" i="9"/>
  <c r="E13" i="9"/>
  <c r="E12" i="9"/>
  <c r="N12" i="9" s="1"/>
  <c r="E11" i="9"/>
  <c r="E10" i="9"/>
  <c r="E9" i="9"/>
  <c r="E8" i="9"/>
  <c r="N8" i="9" s="1"/>
  <c r="E7" i="9"/>
  <c r="E6" i="9"/>
  <c r="N6" i="9" s="1"/>
  <c r="E5" i="9"/>
  <c r="H21" i="9"/>
  <c r="H20" i="9"/>
  <c r="H19" i="9"/>
  <c r="H18" i="9"/>
  <c r="N18" i="9" s="1"/>
  <c r="H17" i="9"/>
  <c r="H16" i="9"/>
  <c r="H15" i="9"/>
  <c r="H14" i="9"/>
  <c r="H13" i="9"/>
  <c r="H12" i="9"/>
  <c r="H11" i="9"/>
  <c r="N11" i="9" s="1"/>
  <c r="H10" i="9"/>
  <c r="N10" i="9" s="1"/>
  <c r="H9" i="9"/>
  <c r="N9" i="9" s="1"/>
  <c r="H8" i="9"/>
  <c r="H7" i="9"/>
  <c r="H6" i="9"/>
  <c r="H5" i="9"/>
  <c r="K21" i="9"/>
  <c r="K20" i="9"/>
  <c r="K19" i="9"/>
  <c r="K18" i="9"/>
  <c r="K17" i="9"/>
  <c r="K16" i="9"/>
  <c r="K15" i="9"/>
  <c r="K13" i="9"/>
  <c r="N13" i="9" s="1"/>
  <c r="K12" i="9"/>
  <c r="K11" i="9"/>
  <c r="K10" i="9"/>
  <c r="K9" i="9"/>
  <c r="K8" i="9"/>
  <c r="K7" i="9"/>
  <c r="N7" i="9" s="1"/>
  <c r="K6" i="9"/>
  <c r="K5" i="9"/>
  <c r="M4" i="9"/>
  <c r="L4" i="9"/>
  <c r="J4" i="9"/>
  <c r="I4" i="9"/>
  <c r="O4" i="9" s="1"/>
  <c r="G4" i="9"/>
  <c r="P4" i="9" s="1"/>
  <c r="F4" i="9"/>
  <c r="K4" i="9" l="1"/>
  <c r="H4" i="9"/>
  <c r="E4" i="9"/>
  <c r="N4" i="9" s="1"/>
  <c r="E13" i="1"/>
  <c r="D14" i="1"/>
  <c r="E14" i="1"/>
  <c r="F14" i="1"/>
  <c r="G14" i="1"/>
  <c r="H14" i="1"/>
  <c r="D15" i="1"/>
  <c r="E15" i="1"/>
  <c r="F15" i="1"/>
  <c r="G15" i="1"/>
  <c r="H15" i="1"/>
  <c r="D16" i="1"/>
  <c r="E16" i="1"/>
  <c r="F16" i="1"/>
  <c r="G16" i="1"/>
  <c r="H16" i="1"/>
  <c r="D17" i="1"/>
  <c r="E17" i="1"/>
  <c r="C14" i="1"/>
  <c r="C15" i="1"/>
  <c r="C16" i="1"/>
  <c r="C17" i="1"/>
  <c r="C13" i="1"/>
  <c r="B3" i="1"/>
  <c r="F24" i="9"/>
  <c r="G24" i="9"/>
  <c r="I24" i="9"/>
  <c r="J24" i="9"/>
  <c r="L24" i="9"/>
  <c r="K24" i="9" s="1"/>
  <c r="M24" i="9"/>
  <c r="O24" i="9"/>
  <c r="P24" i="9"/>
  <c r="C25" i="9"/>
  <c r="D25" i="9"/>
  <c r="E25" i="9"/>
  <c r="H25" i="9"/>
  <c r="K25" i="9"/>
  <c r="N25" i="9"/>
  <c r="C26" i="9"/>
  <c r="D26" i="9"/>
  <c r="E26" i="9"/>
  <c r="H26" i="9"/>
  <c r="K26" i="9"/>
  <c r="N26" i="9"/>
  <c r="C27" i="9"/>
  <c r="D27" i="9"/>
  <c r="E27" i="9"/>
  <c r="H27" i="9"/>
  <c r="K27" i="9"/>
  <c r="N27" i="9"/>
  <c r="C28" i="9"/>
  <c r="D28" i="9"/>
  <c r="E28" i="9"/>
  <c r="H28" i="9"/>
  <c r="K28" i="9"/>
  <c r="N28" i="9"/>
  <c r="C29" i="9"/>
  <c r="D29" i="9"/>
  <c r="E29" i="9"/>
  <c r="H29" i="9"/>
  <c r="K29" i="9"/>
  <c r="N29" i="9"/>
  <c r="C30" i="9"/>
  <c r="D30" i="9"/>
  <c r="E30" i="9"/>
  <c r="H30" i="9"/>
  <c r="K30" i="9"/>
  <c r="N30" i="9"/>
  <c r="C31" i="9"/>
  <c r="D31" i="9"/>
  <c r="E31" i="9"/>
  <c r="H31" i="9"/>
  <c r="K31" i="9"/>
  <c r="N31" i="9"/>
  <c r="C32" i="9"/>
  <c r="D32" i="9"/>
  <c r="E32" i="9"/>
  <c r="H32" i="9"/>
  <c r="K32" i="9"/>
  <c r="N32" i="9"/>
  <c r="C33" i="9"/>
  <c r="D33" i="9"/>
  <c r="E33" i="9"/>
  <c r="H33" i="9"/>
  <c r="K33" i="9"/>
  <c r="N33" i="9"/>
  <c r="C34" i="9"/>
  <c r="D34" i="9"/>
  <c r="E34" i="9"/>
  <c r="B34" i="9" s="1"/>
  <c r="H34" i="9"/>
  <c r="K34" i="9"/>
  <c r="N34" i="9"/>
  <c r="C35" i="9"/>
  <c r="D35" i="9"/>
  <c r="E35" i="9"/>
  <c r="H35" i="9"/>
  <c r="K35" i="9"/>
  <c r="N35" i="9"/>
  <c r="C36" i="9"/>
  <c r="D36" i="9"/>
  <c r="E36" i="9"/>
  <c r="H36" i="9"/>
  <c r="K36" i="9"/>
  <c r="N36" i="9"/>
  <c r="C37" i="9"/>
  <c r="D37" i="9"/>
  <c r="E37" i="9"/>
  <c r="H37" i="9"/>
  <c r="K37" i="9"/>
  <c r="N37" i="9"/>
  <c r="C38" i="9"/>
  <c r="D38" i="9"/>
  <c r="E38" i="9"/>
  <c r="H38" i="9"/>
  <c r="K38" i="9"/>
  <c r="N38" i="9"/>
  <c r="C39" i="9"/>
  <c r="D39" i="9"/>
  <c r="E39" i="9"/>
  <c r="H39" i="9"/>
  <c r="K39" i="9"/>
  <c r="N39" i="9"/>
  <c r="C40" i="9"/>
  <c r="D40" i="9"/>
  <c r="E40" i="9"/>
  <c r="H40" i="9"/>
  <c r="K40" i="9"/>
  <c r="N40" i="9"/>
  <c r="C41" i="9"/>
  <c r="D41" i="9"/>
  <c r="E41" i="9"/>
  <c r="H41" i="9"/>
  <c r="K41" i="9"/>
  <c r="N41" i="9"/>
  <c r="C42" i="9"/>
  <c r="D42" i="9"/>
  <c r="E42" i="9"/>
  <c r="B42" i="9" s="1"/>
  <c r="H42" i="9"/>
  <c r="K42" i="9"/>
  <c r="N42" i="9"/>
  <c r="F44" i="9"/>
  <c r="G44" i="9"/>
  <c r="I44" i="9"/>
  <c r="J44" i="9"/>
  <c r="L44" i="9"/>
  <c r="M44" i="9"/>
  <c r="O44" i="9"/>
  <c r="P44" i="9"/>
  <c r="C45" i="9"/>
  <c r="D45" i="9"/>
  <c r="E45" i="9"/>
  <c r="H45" i="9"/>
  <c r="K45" i="9"/>
  <c r="N45" i="9"/>
  <c r="C46" i="9"/>
  <c r="D46" i="9"/>
  <c r="E46" i="9"/>
  <c r="H46" i="9"/>
  <c r="K46" i="9"/>
  <c r="N46" i="9"/>
  <c r="C47" i="9"/>
  <c r="D47" i="9"/>
  <c r="E47" i="9"/>
  <c r="H47" i="9"/>
  <c r="K47" i="9"/>
  <c r="N47" i="9"/>
  <c r="C48" i="9"/>
  <c r="D48" i="9"/>
  <c r="E48" i="9"/>
  <c r="H48" i="9"/>
  <c r="K48" i="9"/>
  <c r="N48" i="9"/>
  <c r="C49" i="9"/>
  <c r="D49" i="9"/>
  <c r="E49" i="9"/>
  <c r="H49" i="9"/>
  <c r="K49" i="9"/>
  <c r="N49" i="9"/>
  <c r="C50" i="9"/>
  <c r="D50" i="9"/>
  <c r="E50" i="9"/>
  <c r="H50" i="9"/>
  <c r="K50" i="9"/>
  <c r="N50" i="9"/>
  <c r="C51" i="9"/>
  <c r="D51" i="9"/>
  <c r="E51" i="9"/>
  <c r="H51" i="9"/>
  <c r="K51" i="9"/>
  <c r="N51" i="9"/>
  <c r="C52" i="9"/>
  <c r="D52" i="9"/>
  <c r="E52" i="9"/>
  <c r="H52" i="9"/>
  <c r="K52" i="9"/>
  <c r="N52" i="9"/>
  <c r="C53" i="9"/>
  <c r="D53" i="9"/>
  <c r="E53" i="9"/>
  <c r="H53" i="9"/>
  <c r="K53" i="9"/>
  <c r="N53" i="9"/>
  <c r="C54" i="9"/>
  <c r="D54" i="9"/>
  <c r="E54" i="9"/>
  <c r="H54" i="9"/>
  <c r="K54" i="9"/>
  <c r="N54" i="9"/>
  <c r="C55" i="9"/>
  <c r="D55" i="9"/>
  <c r="E55" i="9"/>
  <c r="H55" i="9"/>
  <c r="K55" i="9"/>
  <c r="N55" i="9"/>
  <c r="C56" i="9"/>
  <c r="D56" i="9"/>
  <c r="E56" i="9"/>
  <c r="H56" i="9"/>
  <c r="K56" i="9"/>
  <c r="N56" i="9"/>
  <c r="C57" i="9"/>
  <c r="D57" i="9"/>
  <c r="E57" i="9"/>
  <c r="H57" i="9"/>
  <c r="K57" i="9"/>
  <c r="N57" i="9"/>
  <c r="C58" i="9"/>
  <c r="D58" i="9"/>
  <c r="E58" i="9"/>
  <c r="H58" i="9"/>
  <c r="K58" i="9"/>
  <c r="N58" i="9"/>
  <c r="P6" i="8"/>
  <c r="Q6" i="8"/>
  <c r="R6" i="8"/>
  <c r="T6" i="8"/>
  <c r="N6" i="8" s="1"/>
  <c r="U6" i="8"/>
  <c r="W6" i="8"/>
  <c r="V6" i="8" s="1"/>
  <c r="X6" i="8"/>
  <c r="Z6" i="8"/>
  <c r="AA6" i="8"/>
  <c r="Y6" i="8" s="1"/>
  <c r="N7" i="8"/>
  <c r="O7" i="8"/>
  <c r="P7" i="8"/>
  <c r="S7" i="8"/>
  <c r="V7" i="8"/>
  <c r="Y7" i="8"/>
  <c r="N8" i="8"/>
  <c r="O8" i="8"/>
  <c r="P8" i="8"/>
  <c r="M8" i="8" s="1"/>
  <c r="S8" i="8"/>
  <c r="V8" i="8"/>
  <c r="Y8" i="8"/>
  <c r="N9" i="8"/>
  <c r="O9" i="8"/>
  <c r="P9" i="8"/>
  <c r="S9" i="8"/>
  <c r="V9" i="8"/>
  <c r="Y9" i="8"/>
  <c r="N10" i="8"/>
  <c r="O10" i="8"/>
  <c r="P10" i="8"/>
  <c r="S10" i="8"/>
  <c r="V10" i="8"/>
  <c r="Y10" i="8"/>
  <c r="N11" i="8"/>
  <c r="O11" i="8"/>
  <c r="P11" i="8"/>
  <c r="S11" i="8"/>
  <c r="V11" i="8"/>
  <c r="Y11" i="8"/>
  <c r="N12" i="8"/>
  <c r="O12" i="8"/>
  <c r="P12" i="8"/>
  <c r="S12" i="8"/>
  <c r="V12" i="8"/>
  <c r="Y12" i="8"/>
  <c r="N13" i="8"/>
  <c r="O13" i="8"/>
  <c r="P13" i="8"/>
  <c r="S13" i="8"/>
  <c r="V13" i="8"/>
  <c r="M13" i="8" s="1"/>
  <c r="Y13" i="8"/>
  <c r="N14" i="8"/>
  <c r="O14" i="8"/>
  <c r="P14" i="8"/>
  <c r="S14" i="8"/>
  <c r="M14" i="8" s="1"/>
  <c r="V14" i="8"/>
  <c r="Y14" i="8"/>
  <c r="N15" i="8"/>
  <c r="O15" i="8"/>
  <c r="P15" i="8"/>
  <c r="S15" i="8"/>
  <c r="M15" i="8" s="1"/>
  <c r="V15" i="8"/>
  <c r="Y15" i="8"/>
  <c r="N16" i="8"/>
  <c r="O16" i="8"/>
  <c r="P16" i="8"/>
  <c r="S16" i="8"/>
  <c r="V16" i="8"/>
  <c r="Y16" i="8"/>
  <c r="N17" i="8"/>
  <c r="O17" i="8"/>
  <c r="P17" i="8"/>
  <c r="S17" i="8"/>
  <c r="V17" i="8"/>
  <c r="Y17" i="8"/>
  <c r="N18" i="8"/>
  <c r="O18" i="8"/>
  <c r="P18" i="8"/>
  <c r="S18" i="8"/>
  <c r="M18" i="8" s="1"/>
  <c r="V18" i="8"/>
  <c r="Y18" i="8"/>
  <c r="N19" i="8"/>
  <c r="O19" i="8"/>
  <c r="P19" i="8"/>
  <c r="S19" i="8"/>
  <c r="V19" i="8"/>
  <c r="Y19" i="8"/>
  <c r="N20" i="8"/>
  <c r="O20" i="8"/>
  <c r="P20" i="8"/>
  <c r="S20" i="8"/>
  <c r="M20" i="8" s="1"/>
  <c r="V20" i="8"/>
  <c r="Y20" i="8"/>
  <c r="N21" i="8"/>
  <c r="O21" i="8"/>
  <c r="P21" i="8"/>
  <c r="M21" i="8" s="1"/>
  <c r="S21" i="8"/>
  <c r="V21" i="8"/>
  <c r="Y21" i="8"/>
  <c r="N22" i="8"/>
  <c r="O22" i="8"/>
  <c r="P22" i="8"/>
  <c r="S22" i="8"/>
  <c r="V22" i="8"/>
  <c r="M22" i="8" s="1"/>
  <c r="Y22" i="8"/>
  <c r="N23" i="8"/>
  <c r="O23" i="8"/>
  <c r="P23" i="8"/>
  <c r="S23" i="8"/>
  <c r="V23" i="8"/>
  <c r="Y23" i="8"/>
  <c r="N24" i="8"/>
  <c r="O24" i="8"/>
  <c r="P24" i="8"/>
  <c r="S24" i="8"/>
  <c r="V24" i="8"/>
  <c r="Y24" i="8"/>
  <c r="Q28" i="8"/>
  <c r="R28" i="8"/>
  <c r="T28" i="8"/>
  <c r="U28" i="8"/>
  <c r="S28" i="8" s="1"/>
  <c r="W28" i="8"/>
  <c r="X28" i="8"/>
  <c r="Y28" i="8"/>
  <c r="Z28" i="8"/>
  <c r="AA28" i="8"/>
  <c r="N29" i="8"/>
  <c r="O29" i="8"/>
  <c r="P29" i="8"/>
  <c r="S29" i="8"/>
  <c r="M29" i="8" s="1"/>
  <c r="V29" i="8"/>
  <c r="Y29" i="8"/>
  <c r="N30" i="8"/>
  <c r="O30" i="8"/>
  <c r="P30" i="8"/>
  <c r="S30" i="8"/>
  <c r="V30" i="8"/>
  <c r="Y30" i="8"/>
  <c r="N31" i="8"/>
  <c r="O31" i="8"/>
  <c r="P31" i="8"/>
  <c r="S31" i="8"/>
  <c r="M31" i="8" s="1"/>
  <c r="V31" i="8"/>
  <c r="Y31" i="8"/>
  <c r="M32" i="8"/>
  <c r="N32" i="8"/>
  <c r="O32" i="8"/>
  <c r="P32" i="8"/>
  <c r="S32" i="8"/>
  <c r="V32" i="8"/>
  <c r="Y32" i="8"/>
  <c r="N33" i="8"/>
  <c r="O33" i="8"/>
  <c r="P33" i="8"/>
  <c r="M33" i="8" s="1"/>
  <c r="S33" i="8"/>
  <c r="V33" i="8"/>
  <c r="Y33" i="8"/>
  <c r="N34" i="8"/>
  <c r="O34" i="8"/>
  <c r="P34" i="8"/>
  <c r="S34" i="8"/>
  <c r="V34" i="8"/>
  <c r="Y34" i="8"/>
  <c r="N35" i="8"/>
  <c r="O35" i="8"/>
  <c r="P35" i="8"/>
  <c r="S35" i="8"/>
  <c r="V35" i="8"/>
  <c r="Y35" i="8"/>
  <c r="N36" i="8"/>
  <c r="O36" i="8"/>
  <c r="P36" i="8"/>
  <c r="S36" i="8"/>
  <c r="V36" i="8"/>
  <c r="Y36" i="8"/>
  <c r="N37" i="8"/>
  <c r="O37" i="8"/>
  <c r="P37" i="8"/>
  <c r="S37" i="8"/>
  <c r="V37" i="8"/>
  <c r="Y37" i="8"/>
  <c r="N38" i="8"/>
  <c r="O38" i="8"/>
  <c r="P38" i="8"/>
  <c r="S38" i="8"/>
  <c r="V38" i="8"/>
  <c r="Y38" i="8"/>
  <c r="N39" i="8"/>
  <c r="O39" i="8"/>
  <c r="P39" i="8"/>
  <c r="S39" i="8"/>
  <c r="V39" i="8"/>
  <c r="Y39" i="8"/>
  <c r="N40" i="8"/>
  <c r="O40" i="8"/>
  <c r="P40" i="8"/>
  <c r="S40" i="8"/>
  <c r="M40" i="8" s="1"/>
  <c r="V40" i="8"/>
  <c r="Y40" i="8"/>
  <c r="N41" i="8"/>
  <c r="O41" i="8"/>
  <c r="P41" i="8"/>
  <c r="M41" i="8" s="1"/>
  <c r="S41" i="8"/>
  <c r="V41" i="8"/>
  <c r="Y41" i="8"/>
  <c r="N42" i="8"/>
  <c r="O42" i="8"/>
  <c r="P42" i="8"/>
  <c r="S42" i="8"/>
  <c r="V42" i="8"/>
  <c r="Y42" i="8"/>
  <c r="N43" i="8"/>
  <c r="O43" i="8"/>
  <c r="P43" i="8"/>
  <c r="M43" i="8" s="1"/>
  <c r="S43" i="8"/>
  <c r="V43" i="8"/>
  <c r="Y43" i="8"/>
  <c r="N44" i="8"/>
  <c r="O44" i="8"/>
  <c r="P44" i="8"/>
  <c r="S44" i="8"/>
  <c r="V44" i="8"/>
  <c r="Y44" i="8"/>
  <c r="N45" i="8"/>
  <c r="O45" i="8"/>
  <c r="P45" i="8"/>
  <c r="S45" i="8"/>
  <c r="V45" i="8"/>
  <c r="Y45" i="8"/>
  <c r="N46" i="8"/>
  <c r="O46" i="8"/>
  <c r="P46" i="8"/>
  <c r="S46" i="8"/>
  <c r="V46" i="8"/>
  <c r="Y46" i="8"/>
  <c r="Q50" i="8"/>
  <c r="R50" i="8"/>
  <c r="T50" i="8"/>
  <c r="S50" i="8" s="1"/>
  <c r="U50" i="8"/>
  <c r="W50" i="8"/>
  <c r="V50" i="8" s="1"/>
  <c r="X50" i="8"/>
  <c r="Z50" i="8"/>
  <c r="AA50" i="8"/>
  <c r="O50" i="8" s="1"/>
  <c r="N51" i="8"/>
  <c r="O51" i="8"/>
  <c r="P51" i="8"/>
  <c r="M51" i="8" s="1"/>
  <c r="S51" i="8"/>
  <c r="V51" i="8"/>
  <c r="Y51" i="8"/>
  <c r="N52" i="8"/>
  <c r="O52" i="8"/>
  <c r="P52" i="8"/>
  <c r="S52" i="8"/>
  <c r="M52" i="8" s="1"/>
  <c r="V52" i="8"/>
  <c r="Y52" i="8"/>
  <c r="N53" i="8"/>
  <c r="O53" i="8"/>
  <c r="P53" i="8"/>
  <c r="S53" i="8"/>
  <c r="M53" i="8" s="1"/>
  <c r="V53" i="8"/>
  <c r="Y53" i="8"/>
  <c r="N54" i="8"/>
  <c r="O54" i="8"/>
  <c r="P54" i="8"/>
  <c r="S54" i="8"/>
  <c r="V54" i="8"/>
  <c r="Y54" i="8"/>
  <c r="N55" i="8"/>
  <c r="O55" i="8"/>
  <c r="P55" i="8"/>
  <c r="S55" i="8"/>
  <c r="V55" i="8"/>
  <c r="Y55" i="8"/>
  <c r="N56" i="8"/>
  <c r="O56" i="8"/>
  <c r="P56" i="8"/>
  <c r="S56" i="8"/>
  <c r="M56" i="8" s="1"/>
  <c r="V56" i="8"/>
  <c r="Y56" i="8"/>
  <c r="N57" i="8"/>
  <c r="O57" i="8"/>
  <c r="P57" i="8"/>
  <c r="S57" i="8"/>
  <c r="V57" i="8"/>
  <c r="Y57" i="8"/>
  <c r="N58" i="8"/>
  <c r="O58" i="8"/>
  <c r="P58" i="8"/>
  <c r="S58" i="8"/>
  <c r="M58" i="8" s="1"/>
  <c r="V58" i="8"/>
  <c r="Y58" i="8"/>
  <c r="N59" i="8"/>
  <c r="O59" i="8"/>
  <c r="P59" i="8"/>
  <c r="M59" i="8" s="1"/>
  <c r="S59" i="8"/>
  <c r="V59" i="8"/>
  <c r="Y59" i="8"/>
  <c r="N60" i="8"/>
  <c r="O60" i="8"/>
  <c r="P60" i="8"/>
  <c r="S60" i="8"/>
  <c r="V60" i="8"/>
  <c r="M60" i="8" s="1"/>
  <c r="Y60" i="8"/>
  <c r="N61" i="8"/>
  <c r="O61" i="8"/>
  <c r="P61" i="8"/>
  <c r="S61" i="8"/>
  <c r="V61" i="8"/>
  <c r="Y61" i="8"/>
  <c r="N62" i="8"/>
  <c r="O62" i="8"/>
  <c r="P62" i="8"/>
  <c r="S62" i="8"/>
  <c r="V62" i="8"/>
  <c r="Y62" i="8"/>
  <c r="N63" i="8"/>
  <c r="O63" i="8"/>
  <c r="P63" i="8"/>
  <c r="S63" i="8"/>
  <c r="V63" i="8"/>
  <c r="Y63" i="8"/>
  <c r="N64" i="8"/>
  <c r="O64" i="8"/>
  <c r="P64" i="8"/>
  <c r="S64" i="8"/>
  <c r="V64" i="8"/>
  <c r="Y64" i="8"/>
  <c r="N65" i="8"/>
  <c r="O65" i="8"/>
  <c r="P65" i="8"/>
  <c r="S65" i="8"/>
  <c r="V65" i="8"/>
  <c r="Y65" i="8"/>
  <c r="N66" i="8"/>
  <c r="O66" i="8"/>
  <c r="P66" i="8"/>
  <c r="S66" i="8"/>
  <c r="V66" i="8"/>
  <c r="Y66" i="8"/>
  <c r="N67" i="8"/>
  <c r="O67" i="8"/>
  <c r="P67" i="8"/>
  <c r="S67" i="8"/>
  <c r="M67" i="8" s="1"/>
  <c r="V67" i="8"/>
  <c r="Y67" i="8"/>
  <c r="N68" i="8"/>
  <c r="O68" i="8"/>
  <c r="P68" i="8"/>
  <c r="M68" i="8" s="1"/>
  <c r="S68" i="8"/>
  <c r="V68" i="8"/>
  <c r="Y68" i="8"/>
  <c r="Q72" i="8"/>
  <c r="R72" i="8"/>
  <c r="O72" i="8" s="1"/>
  <c r="T72" i="8"/>
  <c r="S72" i="8" s="1"/>
  <c r="U72" i="8"/>
  <c r="W72" i="8"/>
  <c r="V72" i="8" s="1"/>
  <c r="X72" i="8"/>
  <c r="Z72" i="8"/>
  <c r="Y72" i="8" s="1"/>
  <c r="AA72" i="8"/>
  <c r="N73" i="8"/>
  <c r="O73" i="8"/>
  <c r="P73" i="8"/>
  <c r="S73" i="8"/>
  <c r="V73" i="8"/>
  <c r="N74" i="8"/>
  <c r="O74" i="8"/>
  <c r="P74" i="8"/>
  <c r="S74" i="8"/>
  <c r="V74" i="8"/>
  <c r="N75" i="8"/>
  <c r="O75" i="8"/>
  <c r="P75" i="8"/>
  <c r="S75" i="8"/>
  <c r="M75" i="8" s="1"/>
  <c r="V75" i="8"/>
  <c r="N76" i="8"/>
  <c r="O76" i="8"/>
  <c r="P76" i="8"/>
  <c r="S76" i="8"/>
  <c r="M76" i="8" s="1"/>
  <c r="V76" i="8"/>
  <c r="N77" i="8"/>
  <c r="O77" i="8"/>
  <c r="P77" i="8"/>
  <c r="S77" i="8"/>
  <c r="V77" i="8"/>
  <c r="N78" i="8"/>
  <c r="O78" i="8"/>
  <c r="P78" i="8"/>
  <c r="S78" i="8"/>
  <c r="V78" i="8"/>
  <c r="N79" i="8"/>
  <c r="O79" i="8"/>
  <c r="P79" i="8"/>
  <c r="S79" i="8"/>
  <c r="M79" i="8" s="1"/>
  <c r="V79" i="8"/>
  <c r="N80" i="8"/>
  <c r="O80" i="8"/>
  <c r="P80" i="8"/>
  <c r="S80" i="8"/>
  <c r="M80" i="8" s="1"/>
  <c r="V80" i="8"/>
  <c r="N81" i="8"/>
  <c r="O81" i="8"/>
  <c r="P81" i="8"/>
  <c r="S81" i="8"/>
  <c r="V81" i="8"/>
  <c r="N82" i="8"/>
  <c r="O82" i="8"/>
  <c r="P82" i="8"/>
  <c r="S82" i="8"/>
  <c r="V82" i="8"/>
  <c r="N83" i="8"/>
  <c r="O83" i="8"/>
  <c r="P83" i="8"/>
  <c r="S83" i="8"/>
  <c r="M83" i="8" s="1"/>
  <c r="V83" i="8"/>
  <c r="N84" i="8"/>
  <c r="O84" i="8"/>
  <c r="P84" i="8"/>
  <c r="M84" i="8" s="1"/>
  <c r="S84" i="8"/>
  <c r="V84" i="8"/>
  <c r="N85" i="8"/>
  <c r="O85" i="8"/>
  <c r="P85" i="8"/>
  <c r="S85" i="8"/>
  <c r="V85" i="8"/>
  <c r="N86" i="8"/>
  <c r="O86" i="8"/>
  <c r="P86" i="8"/>
  <c r="S86" i="8"/>
  <c r="V86" i="8"/>
  <c r="N87" i="8"/>
  <c r="O87" i="8"/>
  <c r="P87" i="8"/>
  <c r="S87" i="8"/>
  <c r="M87" i="8" s="1"/>
  <c r="V87" i="8"/>
  <c r="N88" i="8"/>
  <c r="O88" i="8"/>
  <c r="P88" i="8"/>
  <c r="S88" i="8"/>
  <c r="M88" i="8" s="1"/>
  <c r="V88" i="8"/>
  <c r="E58" i="6"/>
  <c r="G46" i="6"/>
  <c r="I55" i="6"/>
  <c r="K40" i="6"/>
  <c r="G53" i="6"/>
  <c r="I62" i="6"/>
  <c r="B40" i="6"/>
  <c r="E40" i="6"/>
  <c r="B41" i="6"/>
  <c r="D42" i="6"/>
  <c r="D36" i="6" s="1"/>
  <c r="F42" i="6"/>
  <c r="H42" i="6"/>
  <c r="J42" i="6"/>
  <c r="B43" i="6"/>
  <c r="I43" i="6"/>
  <c r="B44" i="6"/>
  <c r="D45" i="6"/>
  <c r="F45" i="6"/>
  <c r="H45" i="6"/>
  <c r="J45" i="6"/>
  <c r="B46" i="6"/>
  <c r="E46" i="6"/>
  <c r="B47" i="6"/>
  <c r="I47" i="6"/>
  <c r="D48" i="6"/>
  <c r="F48" i="6"/>
  <c r="H48" i="6"/>
  <c r="J48" i="6"/>
  <c r="B49" i="6"/>
  <c r="E49" i="6"/>
  <c r="B50" i="6"/>
  <c r="E50" i="6"/>
  <c r="D51" i="6"/>
  <c r="F51" i="6"/>
  <c r="H51" i="6"/>
  <c r="J51" i="6"/>
  <c r="B52" i="6"/>
  <c r="B53" i="6"/>
  <c r="E53" i="6"/>
  <c r="D54" i="6"/>
  <c r="F54" i="6"/>
  <c r="H54" i="6"/>
  <c r="J54" i="6"/>
  <c r="B55" i="6"/>
  <c r="G55" i="6"/>
  <c r="B56" i="6"/>
  <c r="E56" i="6"/>
  <c r="I56" i="6"/>
  <c r="D57" i="6"/>
  <c r="F57" i="6"/>
  <c r="H57" i="6"/>
  <c r="J57" i="6"/>
  <c r="B58" i="6"/>
  <c r="G58" i="6"/>
  <c r="K58" i="6"/>
  <c r="B59" i="6"/>
  <c r="E59" i="6"/>
  <c r="D60" i="6"/>
  <c r="B60" i="6" s="1"/>
  <c r="F60" i="6"/>
  <c r="H60" i="6"/>
  <c r="J60" i="6"/>
  <c r="B61" i="6"/>
  <c r="G61" i="6"/>
  <c r="B62" i="6"/>
  <c r="E62" i="6"/>
  <c r="G62" i="6"/>
  <c r="D63" i="6"/>
  <c r="F63" i="6"/>
  <c r="H63" i="6"/>
  <c r="J63" i="6"/>
  <c r="B64" i="6"/>
  <c r="E64" i="6"/>
  <c r="B65" i="6"/>
  <c r="G65" i="6"/>
  <c r="D10" i="5"/>
  <c r="G10" i="5"/>
  <c r="J10" i="5"/>
  <c r="M10" i="5"/>
  <c r="P10" i="5"/>
  <c r="D11" i="5"/>
  <c r="G11" i="5"/>
  <c r="J11" i="5"/>
  <c r="M11" i="5"/>
  <c r="P11" i="5"/>
  <c r="D12" i="5"/>
  <c r="G12" i="5"/>
  <c r="J12" i="5"/>
  <c r="M12" i="5"/>
  <c r="F24" i="4"/>
  <c r="C3" i="1"/>
  <c r="D13" i="1" s="1"/>
  <c r="D3" i="1"/>
  <c r="E3" i="1"/>
  <c r="F13" i="1" s="1"/>
  <c r="F3" i="1"/>
  <c r="G13" i="1" s="1"/>
  <c r="G3" i="1"/>
  <c r="H13" i="1" s="1"/>
  <c r="J5" i="10"/>
  <c r="K5" i="10"/>
  <c r="D5" i="10" s="1"/>
  <c r="L5" i="10"/>
  <c r="P5" i="10" s="1"/>
  <c r="M5" i="10"/>
  <c r="J6" i="10"/>
  <c r="K6" i="10"/>
  <c r="L6" i="10"/>
  <c r="P6" i="10" s="1"/>
  <c r="M6" i="10"/>
  <c r="J7" i="10"/>
  <c r="J4" i="10" s="1"/>
  <c r="K7" i="10"/>
  <c r="D7" i="10" s="1"/>
  <c r="L7" i="10"/>
  <c r="P7" i="10" s="1"/>
  <c r="M7" i="10"/>
  <c r="C8" i="10"/>
  <c r="D8" i="10"/>
  <c r="O8" i="10"/>
  <c r="P8" i="10"/>
  <c r="C9" i="10"/>
  <c r="D9" i="10"/>
  <c r="O9" i="10"/>
  <c r="P9" i="10"/>
  <c r="J10" i="10"/>
  <c r="K10" i="10"/>
  <c r="L10" i="10"/>
  <c r="P10" i="10" s="1"/>
  <c r="M10" i="10"/>
  <c r="C11" i="10"/>
  <c r="D11" i="10"/>
  <c r="O11" i="10"/>
  <c r="P11" i="10"/>
  <c r="C12" i="10"/>
  <c r="D12" i="10"/>
  <c r="O12" i="10"/>
  <c r="P12" i="10"/>
  <c r="J13" i="10"/>
  <c r="K13" i="10"/>
  <c r="D13" i="10" s="1"/>
  <c r="L13" i="10"/>
  <c r="P13" i="10" s="1"/>
  <c r="M13" i="10"/>
  <c r="C14" i="10"/>
  <c r="D14" i="10"/>
  <c r="O14" i="10"/>
  <c r="P14" i="10"/>
  <c r="C15" i="10"/>
  <c r="D15" i="10"/>
  <c r="O15" i="10"/>
  <c r="P15" i="10"/>
  <c r="D16" i="10"/>
  <c r="J16" i="10"/>
  <c r="C16" i="10" s="1"/>
  <c r="K16" i="10"/>
  <c r="L16" i="10"/>
  <c r="M16" i="10"/>
  <c r="C17" i="10"/>
  <c r="D17" i="10"/>
  <c r="C18" i="10"/>
  <c r="D18" i="10"/>
  <c r="E16" i="7"/>
  <c r="H16" i="7"/>
  <c r="K16" i="7"/>
  <c r="N16" i="7"/>
  <c r="Q16" i="7"/>
  <c r="E17" i="7"/>
  <c r="H17" i="7"/>
  <c r="K17" i="7"/>
  <c r="N17" i="7"/>
  <c r="Q17" i="7"/>
  <c r="E18" i="7"/>
  <c r="H18" i="7"/>
  <c r="K18" i="7"/>
  <c r="N18" i="7"/>
  <c r="E19" i="7"/>
  <c r="H19" i="7"/>
  <c r="K19" i="7"/>
  <c r="N19" i="7"/>
  <c r="Q19" i="7"/>
  <c r="E20" i="7"/>
  <c r="H20" i="7"/>
  <c r="K20" i="7"/>
  <c r="N20" i="7"/>
  <c r="Q20" i="7"/>
  <c r="E21" i="7"/>
  <c r="H21" i="7"/>
  <c r="K21" i="7"/>
  <c r="N21" i="7"/>
  <c r="E22" i="7"/>
  <c r="H22" i="7"/>
  <c r="K22" i="7"/>
  <c r="N22" i="7"/>
  <c r="E23" i="7"/>
  <c r="H23" i="7"/>
  <c r="K23" i="7"/>
  <c r="N23" i="7"/>
  <c r="E24" i="7"/>
  <c r="H24" i="7"/>
  <c r="K24" i="7"/>
  <c r="N24" i="7"/>
  <c r="E25" i="7"/>
  <c r="H25" i="7"/>
  <c r="K25" i="7"/>
  <c r="N25" i="7"/>
  <c r="E26" i="7"/>
  <c r="H26" i="7"/>
  <c r="K26" i="7"/>
  <c r="N26" i="7"/>
  <c r="E27" i="7"/>
  <c r="H27" i="7"/>
  <c r="K27" i="7"/>
  <c r="N27" i="7"/>
  <c r="Q27" i="7"/>
  <c r="E28" i="7"/>
  <c r="H28" i="7"/>
  <c r="K28" i="7"/>
  <c r="N28" i="7"/>
  <c r="E29" i="7"/>
  <c r="H29" i="7"/>
  <c r="K29" i="7"/>
  <c r="N29" i="7"/>
  <c r="E30" i="7"/>
  <c r="H30" i="7"/>
  <c r="K30" i="7"/>
  <c r="E31" i="7"/>
  <c r="H31" i="7"/>
  <c r="K31" i="7"/>
  <c r="N31" i="7"/>
  <c r="E32" i="7"/>
  <c r="H32" i="7"/>
  <c r="K32" i="7"/>
  <c r="N32" i="7"/>
  <c r="Q32" i="7"/>
  <c r="E33" i="7"/>
  <c r="H33" i="7"/>
  <c r="K33" i="7"/>
  <c r="N33" i="7"/>
  <c r="E34" i="7"/>
  <c r="H34" i="7"/>
  <c r="K34" i="7"/>
  <c r="N34" i="7"/>
  <c r="Q34" i="7"/>
  <c r="E36" i="6" l="1"/>
  <c r="E39" i="6"/>
  <c r="J36" i="6"/>
  <c r="H36" i="6"/>
  <c r="F36" i="6"/>
  <c r="H27" i="4"/>
  <c r="F31" i="4"/>
  <c r="F10" i="4"/>
  <c r="J20" i="4"/>
  <c r="F17" i="4"/>
  <c r="D28" i="4"/>
  <c r="J28" i="4"/>
  <c r="D13" i="4"/>
  <c r="J13" i="4"/>
  <c r="F27" i="4"/>
  <c r="J27" i="4"/>
  <c r="H10" i="4"/>
  <c r="J10" i="4"/>
  <c r="D14" i="4"/>
  <c r="J14" i="4"/>
  <c r="H24" i="4"/>
  <c r="J24" i="4"/>
  <c r="D9" i="4"/>
  <c r="J9" i="4"/>
  <c r="D6" i="4"/>
  <c r="J6" i="4"/>
  <c r="D35" i="4"/>
  <c r="J35" i="4"/>
  <c r="H20" i="4"/>
  <c r="D7" i="4"/>
  <c r="J7" i="4"/>
  <c r="D34" i="4"/>
  <c r="J34" i="4"/>
  <c r="D23" i="4"/>
  <c r="J23" i="4"/>
  <c r="D21" i="4"/>
  <c r="J21" i="4"/>
  <c r="H31" i="4"/>
  <c r="J31" i="4"/>
  <c r="H17" i="4"/>
  <c r="J17" i="4"/>
  <c r="D30" i="4"/>
  <c r="J30" i="4"/>
  <c r="D16" i="4"/>
  <c r="J16" i="4"/>
  <c r="N24" i="9"/>
  <c r="H44" i="9"/>
  <c r="B44" i="9" s="1"/>
  <c r="B33" i="9"/>
  <c r="B58" i="9"/>
  <c r="N44" i="9"/>
  <c r="B56" i="9"/>
  <c r="B54" i="9"/>
  <c r="B50" i="9"/>
  <c r="K44" i="9"/>
  <c r="B41" i="9"/>
  <c r="B51" i="9"/>
  <c r="D44" i="9"/>
  <c r="B32" i="9"/>
  <c r="B26" i="9"/>
  <c r="C13" i="10"/>
  <c r="C5" i="10"/>
  <c r="D27" i="4"/>
  <c r="H14" i="4"/>
  <c r="M86" i="8"/>
  <c r="M77" i="8"/>
  <c r="N50" i="8"/>
  <c r="M35" i="8"/>
  <c r="O6" i="8"/>
  <c r="B48" i="9"/>
  <c r="B46" i="9"/>
  <c r="B38" i="9"/>
  <c r="B36" i="9"/>
  <c r="D31" i="4"/>
  <c r="F20" i="4"/>
  <c r="I64" i="6"/>
  <c r="E61" i="6"/>
  <c r="B54" i="6"/>
  <c r="K49" i="6"/>
  <c r="M66" i="8"/>
  <c r="M64" i="8"/>
  <c r="N28" i="8"/>
  <c r="M19" i="8"/>
  <c r="M17" i="8"/>
  <c r="B30" i="9"/>
  <c r="B28" i="9"/>
  <c r="H35" i="4"/>
  <c r="D20" i="4"/>
  <c r="H7" i="4"/>
  <c r="G64" i="6"/>
  <c r="I49" i="6"/>
  <c r="G41" i="6"/>
  <c r="M81" i="8"/>
  <c r="M74" i="8"/>
  <c r="M62" i="8"/>
  <c r="M42" i="8"/>
  <c r="M7" i="8"/>
  <c r="B57" i="9"/>
  <c r="M46" i="8"/>
  <c r="M44" i="8"/>
  <c r="M11" i="8"/>
  <c r="M9" i="8"/>
  <c r="B55" i="9"/>
  <c r="B53" i="9"/>
  <c r="C6" i="10"/>
  <c r="D24" i="4"/>
  <c r="F13" i="4"/>
  <c r="G52" i="6"/>
  <c r="I40" i="6"/>
  <c r="C59" i="6"/>
  <c r="M54" i="8"/>
  <c r="M34" i="8"/>
  <c r="B49" i="9"/>
  <c r="E44" i="9"/>
  <c r="B35" i="9"/>
  <c r="H24" i="9"/>
  <c r="H13" i="4"/>
  <c r="H28" i="4"/>
  <c r="E52" i="6"/>
  <c r="B45" i="6"/>
  <c r="G40" i="6"/>
  <c r="M85" i="8"/>
  <c r="M78" i="8"/>
  <c r="M38" i="8"/>
  <c r="M36" i="8"/>
  <c r="M24" i="8"/>
  <c r="B47" i="9"/>
  <c r="B45" i="9"/>
  <c r="B39" i="9"/>
  <c r="B37" i="9"/>
  <c r="D24" i="9"/>
  <c r="O13" i="10"/>
  <c r="C24" i="9"/>
  <c r="O5" i="10"/>
  <c r="H6" i="4"/>
  <c r="M4" i="10"/>
  <c r="F34" i="4"/>
  <c r="D17" i="4"/>
  <c r="F6" i="4"/>
  <c r="P72" i="8"/>
  <c r="M72" i="8" s="1"/>
  <c r="M61" i="8"/>
  <c r="M30" i="8"/>
  <c r="V28" i="8"/>
  <c r="M16" i="8"/>
  <c r="B31" i="9"/>
  <c r="B29" i="9"/>
  <c r="B27" i="9"/>
  <c r="H34" i="4"/>
  <c r="H21" i="4"/>
  <c r="E55" i="6"/>
  <c r="B48" i="6"/>
  <c r="E43" i="6"/>
  <c r="M82" i="8"/>
  <c r="M73" i="8"/>
  <c r="M65" i="8"/>
  <c r="M63" i="8"/>
  <c r="M45" i="8"/>
  <c r="M12" i="8"/>
  <c r="M10" i="8"/>
  <c r="B52" i="9"/>
  <c r="B25" i="9"/>
  <c r="C10" i="10"/>
  <c r="L4" i="10"/>
  <c r="D10" i="4"/>
  <c r="G47" i="6"/>
  <c r="B42" i="6"/>
  <c r="M57" i="8"/>
  <c r="M55" i="8"/>
  <c r="M39" i="8"/>
  <c r="M37" i="8"/>
  <c r="M23" i="8"/>
  <c r="B40" i="9"/>
  <c r="C58" i="6"/>
  <c r="G48" i="6"/>
  <c r="G45" i="6"/>
  <c r="G42" i="6"/>
  <c r="C52" i="6"/>
  <c r="G60" i="6"/>
  <c r="G63" i="6"/>
  <c r="E57" i="6"/>
  <c r="I63" i="6"/>
  <c r="C44" i="9"/>
  <c r="I65" i="6"/>
  <c r="I58" i="6"/>
  <c r="G56" i="6"/>
  <c r="B51" i="6"/>
  <c r="G49" i="6"/>
  <c r="E47" i="6"/>
  <c r="K43" i="6"/>
  <c r="I41" i="6"/>
  <c r="O28" i="8"/>
  <c r="B57" i="6"/>
  <c r="N72" i="8"/>
  <c r="P28" i="8"/>
  <c r="K52" i="6"/>
  <c r="I50" i="6"/>
  <c r="Y50" i="8"/>
  <c r="S6" i="8"/>
  <c r="M6" i="8" s="1"/>
  <c r="O7" i="10"/>
  <c r="C7" i="10"/>
  <c r="F35" i="4"/>
  <c r="F28" i="4"/>
  <c r="F21" i="4"/>
  <c r="F14" i="4"/>
  <c r="F7" i="4"/>
  <c r="E65" i="6"/>
  <c r="K61" i="6"/>
  <c r="I59" i="6"/>
  <c r="I52" i="6"/>
  <c r="G50" i="6"/>
  <c r="G43" i="6"/>
  <c r="E41" i="6"/>
  <c r="P50" i="8"/>
  <c r="M50" i="8" s="1"/>
  <c r="E24" i="9"/>
  <c r="D10" i="10"/>
  <c r="D6" i="10"/>
  <c r="K4" i="10"/>
  <c r="H30" i="4"/>
  <c r="H23" i="4"/>
  <c r="H16" i="4"/>
  <c r="H9" i="4"/>
  <c r="I61" i="6"/>
  <c r="G59" i="6"/>
  <c r="K46" i="6"/>
  <c r="I44" i="6"/>
  <c r="I45" i="6"/>
  <c r="O10" i="10"/>
  <c r="O6" i="10"/>
  <c r="F30" i="4"/>
  <c r="F23" i="4"/>
  <c r="F16" i="4"/>
  <c r="F9" i="4"/>
  <c r="B63" i="6"/>
  <c r="K55" i="6"/>
  <c r="I53" i="6"/>
  <c r="I46" i="6"/>
  <c r="G44" i="6"/>
  <c r="C55" i="6"/>
  <c r="K64" i="6"/>
  <c r="E44" i="6"/>
  <c r="G36" i="6" l="1"/>
  <c r="G39" i="6"/>
  <c r="I36" i="6"/>
  <c r="I39" i="6"/>
  <c r="K39" i="6"/>
  <c r="K36" i="6"/>
  <c r="B36" i="6"/>
  <c r="G54" i="6"/>
  <c r="G51" i="6"/>
  <c r="G57" i="6"/>
  <c r="F6" i="10"/>
  <c r="G6" i="10"/>
  <c r="C56" i="6"/>
  <c r="M28" i="8"/>
  <c r="F7" i="10"/>
  <c r="C49" i="6"/>
  <c r="C41" i="6"/>
  <c r="D4" i="10"/>
  <c r="B24" i="9"/>
  <c r="C4" i="10"/>
  <c r="C47" i="6"/>
  <c r="C53" i="6"/>
  <c r="P4" i="10"/>
  <c r="C50" i="6"/>
  <c r="C62" i="6"/>
  <c r="C65" i="6"/>
  <c r="C44" i="6"/>
  <c r="E42" i="6"/>
  <c r="E60" i="6"/>
  <c r="E45" i="6"/>
  <c r="E63" i="6"/>
  <c r="K63" i="6"/>
  <c r="F9" i="10"/>
  <c r="F17" i="10"/>
  <c r="I42" i="6"/>
  <c r="G13" i="10"/>
  <c r="K48" i="6"/>
  <c r="K45" i="6"/>
  <c r="K51" i="6"/>
  <c r="K42" i="6"/>
  <c r="E51" i="6"/>
  <c r="I54" i="6"/>
  <c r="I51" i="6"/>
  <c r="I57" i="6"/>
  <c r="I48" i="6"/>
  <c r="C57" i="6"/>
  <c r="C51" i="6"/>
  <c r="G8" i="10"/>
  <c r="F13" i="10"/>
  <c r="K54" i="6"/>
  <c r="K57" i="6"/>
  <c r="K60" i="6"/>
  <c r="G4" i="10"/>
  <c r="G9" i="10"/>
  <c r="G15" i="10"/>
  <c r="G12" i="10"/>
  <c r="G14" i="10"/>
  <c r="G18" i="10"/>
  <c r="G7" i="10"/>
  <c r="G11" i="10"/>
  <c r="E54" i="6"/>
  <c r="I60" i="6"/>
  <c r="F5" i="10"/>
  <c r="C43" i="6"/>
  <c r="C46" i="6"/>
  <c r="C40" i="6"/>
  <c r="C64" i="6"/>
  <c r="C61" i="6"/>
  <c r="G10" i="10"/>
  <c r="E48" i="6"/>
  <c r="O4" i="10"/>
  <c r="G17" i="10"/>
  <c r="C36" i="6" l="1"/>
  <c r="C39" i="6"/>
  <c r="C63" i="6"/>
  <c r="F18" i="10"/>
  <c r="F15" i="10"/>
  <c r="F12" i="10"/>
  <c r="F14" i="10"/>
  <c r="F16" i="10"/>
  <c r="G16" i="10"/>
  <c r="G5" i="10"/>
  <c r="F11" i="10"/>
  <c r="F8" i="10"/>
  <c r="F10" i="10"/>
  <c r="F4" i="10"/>
  <c r="C45" i="6"/>
  <c r="C54" i="6"/>
  <c r="C60" i="6"/>
  <c r="C48" i="6"/>
  <c r="C42" i="6"/>
</calcChain>
</file>

<file path=xl/sharedStrings.xml><?xml version="1.0" encoding="utf-8"?>
<sst xmlns="http://schemas.openxmlformats.org/spreadsheetml/2006/main" count="885" uniqueCount="311">
  <si>
    <t xml:space="preserve">     Total</t>
  </si>
  <si>
    <t>Manu'a</t>
  </si>
  <si>
    <t>Eastern Tutuila</t>
  </si>
  <si>
    <t>Western Tutuila</t>
  </si>
  <si>
    <t>Swains Island</t>
  </si>
  <si>
    <t>Source: 1940 American Samoa Census Report</t>
  </si>
  <si>
    <t>…</t>
  </si>
  <si>
    <t>Male</t>
  </si>
  <si>
    <t>Female</t>
  </si>
  <si>
    <t>Number</t>
  </si>
  <si>
    <t>Percent</t>
  </si>
  <si>
    <t>Males/100 Females</t>
  </si>
  <si>
    <t>Race and</t>
  </si>
  <si>
    <t>Nativity</t>
  </si>
  <si>
    <t xml:space="preserve">   Native</t>
  </si>
  <si>
    <t xml:space="preserve">   Foreign born</t>
  </si>
  <si>
    <t>Polynesian</t>
  </si>
  <si>
    <t>Part-Polynesian</t>
  </si>
  <si>
    <t>White</t>
  </si>
  <si>
    <t>Other</t>
  </si>
  <si>
    <t>Under 5 years</t>
  </si>
  <si>
    <t xml:space="preserve">   Under 1 year</t>
  </si>
  <si>
    <t>5 to 9 years</t>
  </si>
  <si>
    <t>10 to 14 years</t>
  </si>
  <si>
    <t>20 to 24 years</t>
  </si>
  <si>
    <t>25 to 29 years</t>
  </si>
  <si>
    <t>30 to 34 years</t>
  </si>
  <si>
    <t>35 to 39 years</t>
  </si>
  <si>
    <t>40 to 44 years</t>
  </si>
  <si>
    <t>45 to 49 years</t>
  </si>
  <si>
    <t>50 to 54 years</t>
  </si>
  <si>
    <t>55 to 59 years</t>
  </si>
  <si>
    <t>60 to 64 years</t>
  </si>
  <si>
    <t>65 to 69 years</t>
  </si>
  <si>
    <t>70 to 74 years</t>
  </si>
  <si>
    <t>75 years and older</t>
  </si>
  <si>
    <t xml:space="preserve">    21 years and older</t>
  </si>
  <si>
    <t xml:space="preserve">    Total, 1940</t>
  </si>
  <si>
    <t xml:space="preserve">    Total, 1930</t>
  </si>
  <si>
    <t>35 to 44 years</t>
  </si>
  <si>
    <t>45 to 54 years</t>
  </si>
  <si>
    <t>55 to 64 years</t>
  </si>
  <si>
    <t>65 to 74 years</t>
  </si>
  <si>
    <t>Total</t>
  </si>
  <si>
    <t>All Races</t>
  </si>
  <si>
    <t>Others</t>
  </si>
  <si>
    <t>15 to 19 years</t>
  </si>
  <si>
    <t>MANU'A DISTRICT</t>
  </si>
  <si>
    <t>SWAINS ISLAND</t>
  </si>
  <si>
    <t>TUTUILA, WESTERN DISTRICT</t>
  </si>
  <si>
    <t>TUTUILA, EASTERN DISTRICT</t>
  </si>
  <si>
    <t>Attending School</t>
  </si>
  <si>
    <t xml:space="preserve">  5 to 24 years</t>
  </si>
  <si>
    <t xml:space="preserve">   5 to 20 years</t>
  </si>
  <si>
    <t xml:space="preserve">     Male</t>
  </si>
  <si>
    <t xml:space="preserve">     Female</t>
  </si>
  <si>
    <t>5 years</t>
  </si>
  <si>
    <t>6 years</t>
  </si>
  <si>
    <t>7 to 13 years</t>
  </si>
  <si>
    <t>14 and 15 years</t>
  </si>
  <si>
    <t>16 and 17 years</t>
  </si>
  <si>
    <t>18 to 20 years</t>
  </si>
  <si>
    <t>21 to 24 years</t>
  </si>
  <si>
    <t>Age group</t>
  </si>
  <si>
    <t xml:space="preserve">      Total, 25+ years</t>
  </si>
  <si>
    <t xml:space="preserve">   Male</t>
  </si>
  <si>
    <t xml:space="preserve">   Female</t>
  </si>
  <si>
    <t>No school reported</t>
  </si>
  <si>
    <t>Attended 1 year</t>
  </si>
  <si>
    <t>Attended 2 years</t>
  </si>
  <si>
    <t>Attended 3 years</t>
  </si>
  <si>
    <t>Attended 4 years</t>
  </si>
  <si>
    <t>Attended 5 to 7 years</t>
  </si>
  <si>
    <t>Attended 8 to 11 years</t>
  </si>
  <si>
    <t>Attended 12 to 15 years</t>
  </si>
  <si>
    <t>Attended 16 years of more</t>
  </si>
  <si>
    <t>Years of school</t>
  </si>
  <si>
    <t>attendance</t>
  </si>
  <si>
    <t>Illiterate</t>
  </si>
  <si>
    <t xml:space="preserve">      Total</t>
  </si>
  <si>
    <t>Single</t>
  </si>
  <si>
    <t>Married</t>
  </si>
  <si>
    <t>Race, Sex, and</t>
  </si>
  <si>
    <t>Census Year</t>
  </si>
  <si>
    <t xml:space="preserve">        All Races:</t>
  </si>
  <si>
    <t>Census</t>
  </si>
  <si>
    <t>Year</t>
  </si>
  <si>
    <t>Tutuila</t>
  </si>
  <si>
    <t>Eastern</t>
  </si>
  <si>
    <t>Western</t>
  </si>
  <si>
    <t>Swains</t>
  </si>
  <si>
    <t>Island</t>
  </si>
  <si>
    <t>Subject</t>
  </si>
  <si>
    <t>Total:</t>
  </si>
  <si>
    <t>5 and 6 years</t>
  </si>
  <si>
    <t>Attending school:</t>
  </si>
  <si>
    <t>ABILITY TO SPEAK ENGLISH</t>
  </si>
  <si>
    <t xml:space="preserve">         Total</t>
  </si>
  <si>
    <t>Manu'a District</t>
  </si>
  <si>
    <t xml:space="preserve">      Faleasao county</t>
  </si>
  <si>
    <t xml:space="preserve">   Tau Island</t>
  </si>
  <si>
    <t xml:space="preserve">         Faleasao village</t>
  </si>
  <si>
    <t xml:space="preserve">      Fitiuta</t>
  </si>
  <si>
    <t xml:space="preserve">         Leusoalii village</t>
  </si>
  <si>
    <t xml:space="preserve">         Maia</t>
  </si>
  <si>
    <t xml:space="preserve">      Tau</t>
  </si>
  <si>
    <t xml:space="preserve">         Amouli</t>
  </si>
  <si>
    <t xml:space="preserve">         Luma</t>
  </si>
  <si>
    <t xml:space="preserve">         Siufaga</t>
  </si>
  <si>
    <t xml:space="preserve">   Ofu Island</t>
  </si>
  <si>
    <t xml:space="preserve">         Ofu village</t>
  </si>
  <si>
    <t xml:space="preserve">   Olesega Island</t>
  </si>
  <si>
    <t xml:space="preserve">         Olosega</t>
  </si>
  <si>
    <t xml:space="preserve">         Sili</t>
  </si>
  <si>
    <t>Tutuila and Aunu'u Islands</t>
  </si>
  <si>
    <t xml:space="preserve">   Eastern District</t>
  </si>
  <si>
    <t xml:space="preserve">      Ituau county</t>
  </si>
  <si>
    <t xml:space="preserve">         Fagasa village</t>
  </si>
  <si>
    <t xml:space="preserve">         Faganeanea</t>
  </si>
  <si>
    <t xml:space="preserve">         Matuu</t>
  </si>
  <si>
    <t xml:space="preserve">         Nuuuli</t>
  </si>
  <si>
    <t xml:space="preserve">      Mauputasi</t>
  </si>
  <si>
    <t xml:space="preserve">         Anua</t>
  </si>
  <si>
    <t xml:space="preserve">         Atuu</t>
  </si>
  <si>
    <t xml:space="preserve">         Aua</t>
  </si>
  <si>
    <t xml:space="preserve">         Fagaalu</t>
  </si>
  <si>
    <t xml:space="preserve">         Fagatogo</t>
  </si>
  <si>
    <t xml:space="preserve">         Fatamafuti</t>
  </si>
  <si>
    <t xml:space="preserve">         Leloaloa</t>
  </si>
  <si>
    <t xml:space="preserve">         Lepua</t>
  </si>
  <si>
    <t xml:space="preserve">         Pago Pago</t>
  </si>
  <si>
    <t xml:space="preserve">         Satala</t>
  </si>
  <si>
    <t xml:space="preserve">         Utulei</t>
  </si>
  <si>
    <t xml:space="preserve">         Naval reservation</t>
  </si>
  <si>
    <t xml:space="preserve">      Saole County</t>
  </si>
  <si>
    <t xml:space="preserve">         Alofau</t>
  </si>
  <si>
    <t xml:space="preserve">         Aunuu</t>
  </si>
  <si>
    <t xml:space="preserve">         Utumea</t>
  </si>
  <si>
    <t xml:space="preserve">     Sua County</t>
  </si>
  <si>
    <t xml:space="preserve">         Afono</t>
  </si>
  <si>
    <t xml:space="preserve">         Amaua </t>
  </si>
  <si>
    <t xml:space="preserve">         Fagaitua</t>
  </si>
  <si>
    <t xml:space="preserve">         Laulii</t>
  </si>
  <si>
    <t xml:space="preserve">         Masefau</t>
  </si>
  <si>
    <t xml:space="preserve">         Masausi</t>
  </si>
  <si>
    <t xml:space="preserve">         Sailele</t>
  </si>
  <si>
    <t xml:space="preserve">      Vaifanua county</t>
  </si>
  <si>
    <t xml:space="preserve">         Alao</t>
  </si>
  <si>
    <t xml:space="preserve">         Aoa</t>
  </si>
  <si>
    <t xml:space="preserve">         Onenoa</t>
  </si>
  <si>
    <t xml:space="preserve">         Tula</t>
  </si>
  <si>
    <t xml:space="preserve">         Vatia</t>
  </si>
  <si>
    <t xml:space="preserve">   Western District</t>
  </si>
  <si>
    <t xml:space="preserve">       Lealataua county</t>
  </si>
  <si>
    <t xml:space="preserve">           Afao</t>
  </si>
  <si>
    <t xml:space="preserve">           Amaluia</t>
  </si>
  <si>
    <t xml:space="preserve">           Amanave</t>
  </si>
  <si>
    <t xml:space="preserve">           Asili</t>
  </si>
  <si>
    <t xml:space="preserve">           Atauloma</t>
  </si>
  <si>
    <t xml:space="preserve">           Fagalii</t>
  </si>
  <si>
    <t xml:space="preserve">           Fagamalo</t>
  </si>
  <si>
    <t xml:space="preserve">           Failolo</t>
  </si>
  <si>
    <t xml:space="preserve">           Leone</t>
  </si>
  <si>
    <t xml:space="preserve">           Nua</t>
  </si>
  <si>
    <t xml:space="preserve">           Poloa</t>
  </si>
  <si>
    <t xml:space="preserve">           Seetaga</t>
  </si>
  <si>
    <t xml:space="preserve">      Leasina</t>
  </si>
  <si>
    <t xml:space="preserve">           Aitulagi</t>
  </si>
  <si>
    <t xml:space="preserve">           Aoloau</t>
  </si>
  <si>
    <t xml:space="preserve">           Asu</t>
  </si>
  <si>
    <t xml:space="preserve">      Tualatai</t>
  </si>
  <si>
    <t xml:space="preserve">           Futiga</t>
  </si>
  <si>
    <t xml:space="preserve">           Ituau</t>
  </si>
  <si>
    <t xml:space="preserve">           Taputimu</t>
  </si>
  <si>
    <t xml:space="preserve">           Vailatai</t>
  </si>
  <si>
    <t xml:space="preserve">      Tualauta</t>
  </si>
  <si>
    <t xml:space="preserve">           Faleniu</t>
  </si>
  <si>
    <t xml:space="preserve">           Iliili</t>
  </si>
  <si>
    <t xml:space="preserve">           Pavaiai</t>
  </si>
  <si>
    <t xml:space="preserve">           Tafuna</t>
  </si>
  <si>
    <t xml:space="preserve">           Vaitogi</t>
  </si>
  <si>
    <t>District, Island, County</t>
  </si>
  <si>
    <t>and Village</t>
  </si>
  <si>
    <t>Source: 1950 American Samoa Census Report</t>
  </si>
  <si>
    <t>Table 1. Population by District, American Samoa: 1900 to 1950</t>
  </si>
  <si>
    <t>Land area</t>
  </si>
  <si>
    <t>(sqmi)</t>
  </si>
  <si>
    <t xml:space="preserve">         Tafananai</t>
  </si>
  <si>
    <t xml:space="preserve">         Auasi</t>
  </si>
  <si>
    <t xml:space="preserve">         Auto</t>
  </si>
  <si>
    <t xml:space="preserve">         Balance</t>
  </si>
  <si>
    <t xml:space="preserve">         Agugulu</t>
  </si>
  <si>
    <t xml:space="preserve">           Balance</t>
  </si>
  <si>
    <t xml:space="preserve">           Mapusega Fou</t>
  </si>
  <si>
    <t xml:space="preserve">           Mesepa</t>
  </si>
  <si>
    <t xml:space="preserve">           Moloata</t>
  </si>
  <si>
    <t xml:space="preserve">           Auma</t>
  </si>
  <si>
    <t xml:space="preserve">    Total, 1950</t>
  </si>
  <si>
    <t>Median</t>
  </si>
  <si>
    <t xml:space="preserve"> </t>
  </si>
  <si>
    <t xml:space="preserve">     Total, 5 to 24 years</t>
  </si>
  <si>
    <t>5 to 19 years</t>
  </si>
  <si>
    <t xml:space="preserve">   5 and 6 years</t>
  </si>
  <si>
    <t xml:space="preserve">   7 to 13 years</t>
  </si>
  <si>
    <t xml:space="preserve">   14 and 15 years</t>
  </si>
  <si>
    <t xml:space="preserve">   16 and 17 years</t>
  </si>
  <si>
    <t xml:space="preserve">   18 and 19 years</t>
  </si>
  <si>
    <t xml:space="preserve">  Total, 25+ years</t>
  </si>
  <si>
    <t>No school</t>
  </si>
  <si>
    <t>1 to 4 yrs</t>
  </si>
  <si>
    <t>5 and 6 yrs</t>
  </si>
  <si>
    <t>7 years</t>
  </si>
  <si>
    <t>8 years</t>
  </si>
  <si>
    <t>H.S. 1 to 3 yrs</t>
  </si>
  <si>
    <t>4 years</t>
  </si>
  <si>
    <t>College: 1 to 3 yrs</t>
  </si>
  <si>
    <t>4 or more yrs</t>
  </si>
  <si>
    <t>Not reported</t>
  </si>
  <si>
    <t>Median school years</t>
  </si>
  <si>
    <t>Males</t>
  </si>
  <si>
    <t>Females</t>
  </si>
  <si>
    <t>Meidan</t>
  </si>
  <si>
    <t>Professional, technical,</t>
  </si>
  <si>
    <t>Matais</t>
  </si>
  <si>
    <t>Farmers and farm managers</t>
  </si>
  <si>
    <t>Managers, officials, proprietors</t>
  </si>
  <si>
    <t>Clerical</t>
  </si>
  <si>
    <t>Sales</t>
  </si>
  <si>
    <t>Craftsmen, foremen</t>
  </si>
  <si>
    <t>Operatives</t>
  </si>
  <si>
    <t>Private household workers</t>
  </si>
  <si>
    <t>Service workers, except private hh</t>
  </si>
  <si>
    <t>Farm laborers and farm foremen</t>
  </si>
  <si>
    <t>Laborers, except farm</t>
  </si>
  <si>
    <t xml:space="preserve">    Total civilian workers in 1949</t>
  </si>
  <si>
    <t xml:space="preserve">    Persons 14 years and over</t>
  </si>
  <si>
    <t>Worked as civilians in 1949</t>
  </si>
  <si>
    <t>In armed forces in 1949</t>
  </si>
  <si>
    <t>Other and work not reported</t>
  </si>
  <si>
    <t>Source: 1950 American Samoa Census</t>
  </si>
  <si>
    <t xml:space="preserve">   Total</t>
  </si>
  <si>
    <t>Head</t>
  </si>
  <si>
    <t>Wife</t>
  </si>
  <si>
    <t>Child</t>
  </si>
  <si>
    <t>Grandchild</t>
  </si>
  <si>
    <t>Parent</t>
  </si>
  <si>
    <t>Other relative</t>
  </si>
  <si>
    <t>Lodger</t>
  </si>
  <si>
    <t>Resident employee</t>
  </si>
  <si>
    <t>Polyneian</t>
  </si>
  <si>
    <t>Part-Polyneisan</t>
  </si>
  <si>
    <t>Widowed/Divorced</t>
  </si>
  <si>
    <t>Percent Attending</t>
  </si>
  <si>
    <t xml:space="preserve">      Total, 25 years and over</t>
  </si>
  <si>
    <t>No school years completed</t>
  </si>
  <si>
    <t>High School: 1 to 3 years</t>
  </si>
  <si>
    <t xml:space="preserve">                       4 years</t>
  </si>
  <si>
    <t>College:        1 to 3 years</t>
  </si>
  <si>
    <t>School years not reported</t>
  </si>
  <si>
    <t>Median school years completed</t>
  </si>
  <si>
    <t>Elementary:   1 to 4 years</t>
  </si>
  <si>
    <t xml:space="preserve">                        5 or 6 years</t>
  </si>
  <si>
    <t xml:space="preserve">                        7 years</t>
  </si>
  <si>
    <t xml:space="preserve">                        8 years</t>
  </si>
  <si>
    <t xml:space="preserve">     Females, 25 years and over</t>
  </si>
  <si>
    <t xml:space="preserve">      Males, 25 years and over</t>
  </si>
  <si>
    <t>Source: 1930 to 1950 American Samoa Censuses</t>
  </si>
  <si>
    <t xml:space="preserve">         Total </t>
  </si>
  <si>
    <t>EDUCATIONAL ATTAINMENT</t>
  </si>
  <si>
    <t>MARITAL STATUS</t>
  </si>
  <si>
    <t>SCHOOL ATTENDANCE</t>
  </si>
  <si>
    <t xml:space="preserve">    Males, 14 yrs and older</t>
  </si>
  <si>
    <t xml:space="preserve">    Females, 14 yrs and older</t>
  </si>
  <si>
    <t>Widowed or Divorced</t>
  </si>
  <si>
    <t xml:space="preserve">    Married couples</t>
  </si>
  <si>
    <t>With own household</t>
  </si>
  <si>
    <t>Without own household</t>
  </si>
  <si>
    <t>18 and 19 years</t>
  </si>
  <si>
    <t>2o to 24 years</t>
  </si>
  <si>
    <t xml:space="preserve">         Total, 25 years and older</t>
  </si>
  <si>
    <t xml:space="preserve">        Can Speak English</t>
  </si>
  <si>
    <t xml:space="preserve">    Percent</t>
  </si>
  <si>
    <t>. . .</t>
  </si>
  <si>
    <t>Other territories</t>
  </si>
  <si>
    <t>Continental U.S.</t>
  </si>
  <si>
    <t xml:space="preserve">    Natives</t>
  </si>
  <si>
    <t xml:space="preserve">    Foreign born</t>
  </si>
  <si>
    <t>American Samoa</t>
  </si>
  <si>
    <t>Western Samoa</t>
  </si>
  <si>
    <t>Other Pacific Islands</t>
  </si>
  <si>
    <t>All other</t>
  </si>
  <si>
    <t>Table 2. Density (Per Square) Mile by District, American Samoa: 1900 to 1950</t>
  </si>
  <si>
    <t>Table 3. Population by Districts, Islands, Countis, and Villages: 1912 to 1940</t>
  </si>
  <si>
    <t>Table 4. Population by Sex, Race, and Nativity, American Samoa: 1930 to 1950</t>
  </si>
  <si>
    <t>Table  5. Population by Race and Sex, by Age Group: 1930 to 1950</t>
  </si>
  <si>
    <t>Table  6. Population by Race, Sex, and District of Residence by Age Group: 1940 and 1950</t>
  </si>
  <si>
    <t xml:space="preserve">Table  6. Population by Race, Sex, and District of Residence by Age Group: 1940 </t>
  </si>
  <si>
    <t>Table 7. Relationship to Head by Sex and Ethnicity, American Samoa: 1950</t>
  </si>
  <si>
    <t>Sex</t>
  </si>
  <si>
    <t>Ethnicity</t>
  </si>
  <si>
    <t>Table 8. Marital Status by Race and Sex: 1930 to 1950</t>
  </si>
  <si>
    <t>Table 9. Nativity and Birthplace by Ethnicity and Sex, American Samoa: 1950</t>
  </si>
  <si>
    <t>Table 10. School Attendance by Sex and Age Group, American Samoa: 1930 to 1950</t>
  </si>
  <si>
    <t>Table 11. Years of School Attendance, for Persons 25 Years of Age and Older, by Race, and Sex: 1950</t>
  </si>
  <si>
    <t>Table 12. Years of School Attendance, for Persons 25 Years of Age and Older, by Sex: 1950</t>
  </si>
  <si>
    <t>Source: 1940 and 1950 American Samoa Census Reports</t>
  </si>
  <si>
    <t>Table 13. Ability to Speak English by Race and Sex: 1940 AND 1950</t>
  </si>
  <si>
    <t>Table 14. Civilian and Military Workers in 1949 by Ethnicity and Sex, American Samoa: 1950</t>
  </si>
  <si>
    <t>Table 15. Occupation in 1949 by Ethnicity and Sex, American Samoa: 1950</t>
  </si>
  <si>
    <t>Table 16.  Ethnicity and Sex by District, American Samoa: 1930 to 1950</t>
  </si>
  <si>
    <t>Table 17.  General Characteristics by District: 1950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</si>
</sst>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0"/>
      <name val="Arial"/>
    </font>
    <font>
      <sz val="8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2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1" fontId="2" fillId="0" borderId="5" xfId="0" applyNumberFormat="1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3" fontId="2" fillId="0" borderId="5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left"/>
    </xf>
    <xf numFmtId="3" fontId="2" fillId="0" borderId="2" xfId="0" applyNumberFormat="1" applyFont="1" applyBorder="1"/>
    <xf numFmtId="0" fontId="2" fillId="0" borderId="2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1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3" fontId="2" fillId="0" borderId="18" xfId="0" applyNumberFormat="1" applyFont="1" applyBorder="1"/>
    <xf numFmtId="3" fontId="2" fillId="0" borderId="19" xfId="0" applyNumberFormat="1" applyFont="1" applyBorder="1"/>
    <xf numFmtId="3" fontId="2" fillId="0" borderId="16" xfId="0" applyNumberFormat="1" applyFont="1" applyBorder="1" applyAlignment="1">
      <alignment horizontal="right"/>
    </xf>
    <xf numFmtId="3" fontId="2" fillId="0" borderId="17" xfId="0" applyNumberFormat="1" applyFont="1" applyBorder="1" applyAlignment="1">
      <alignment horizontal="right"/>
    </xf>
    <xf numFmtId="0" fontId="2" fillId="0" borderId="3" xfId="0" applyFont="1" applyBorder="1"/>
    <xf numFmtId="3" fontId="2" fillId="0" borderId="7" xfId="0" applyNumberFormat="1" applyFont="1" applyBorder="1" applyAlignment="1">
      <alignment horizontal="right"/>
    </xf>
    <xf numFmtId="3" fontId="2" fillId="0" borderId="8" xfId="0" applyNumberFormat="1" applyFont="1" applyBorder="1" applyAlignment="1">
      <alignment horizontal="right"/>
    </xf>
    <xf numFmtId="0" fontId="2" fillId="0" borderId="4" xfId="0" applyFont="1" applyBorder="1"/>
    <xf numFmtId="3" fontId="2" fillId="0" borderId="9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left"/>
    </xf>
    <xf numFmtId="164" fontId="2" fillId="0" borderId="5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164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right"/>
    </xf>
    <xf numFmtId="0" fontId="2" fillId="0" borderId="0" xfId="0" applyFont="1" applyBorder="1"/>
    <xf numFmtId="165" fontId="2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/>
    <xf numFmtId="0" fontId="2" fillId="0" borderId="9" xfId="0" applyFont="1" applyBorder="1"/>
    <xf numFmtId="1" fontId="2" fillId="0" borderId="0" xfId="0" applyNumberFormat="1" applyFont="1"/>
    <xf numFmtId="3" fontId="2" fillId="0" borderId="6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0" fontId="2" fillId="0" borderId="13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2" fillId="0" borderId="14" xfId="0" applyFont="1" applyBorder="1"/>
    <xf numFmtId="3" fontId="2" fillId="0" borderId="15" xfId="0" applyNumberFormat="1" applyFont="1" applyBorder="1"/>
    <xf numFmtId="3" fontId="2" fillId="0" borderId="13" xfId="0" applyNumberFormat="1" applyFont="1" applyBorder="1"/>
    <xf numFmtId="3" fontId="2" fillId="0" borderId="20" xfId="0" applyNumberFormat="1" applyFont="1" applyBorder="1" applyAlignment="1">
      <alignment horizontal="right"/>
    </xf>
    <xf numFmtId="3" fontId="2" fillId="0" borderId="21" xfId="0" applyNumberFormat="1" applyFont="1" applyBorder="1" applyAlignment="1">
      <alignment horizontal="right"/>
    </xf>
    <xf numFmtId="3" fontId="2" fillId="0" borderId="22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  <xf numFmtId="0" fontId="2" fillId="0" borderId="24" xfId="0" applyFont="1" applyBorder="1"/>
    <xf numFmtId="3" fontId="2" fillId="0" borderId="0" xfId="0" applyNumberFormat="1" applyFont="1" applyFill="1" applyBorder="1" applyAlignment="1">
      <alignment horizontal="right"/>
    </xf>
    <xf numFmtId="0" fontId="2" fillId="0" borderId="20" xfId="0" applyFont="1" applyBorder="1"/>
    <xf numFmtId="0" fontId="2" fillId="0" borderId="22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3" fontId="2" fillId="0" borderId="6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left"/>
    </xf>
    <xf numFmtId="3" fontId="2" fillId="0" borderId="16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"/>
  <sheetViews>
    <sheetView view="pageBreakPreview" zoomScale="125" zoomScaleNormal="100" zoomScaleSheetLayoutView="125" workbookViewId="0">
      <selection activeCell="A11" sqref="A11"/>
    </sheetView>
  </sheetViews>
  <sheetFormatPr defaultRowHeight="10.199999999999999" x14ac:dyDescent="0.2"/>
  <cols>
    <col min="1" max="1" width="18.88671875" style="5" customWidth="1"/>
    <col min="2" max="2" width="8.21875" style="4" customWidth="1"/>
    <col min="3" max="11" width="8.21875" style="5" customWidth="1"/>
    <col min="12" max="16384" width="8.88671875" style="5"/>
  </cols>
  <sheetData>
    <row r="1" spans="1:8" ht="10.8" thickBot="1" x14ac:dyDescent="0.25">
      <c r="A1" s="5" t="s">
        <v>184</v>
      </c>
    </row>
    <row r="2" spans="1:8" ht="10.8" thickBot="1" x14ac:dyDescent="0.25">
      <c r="A2" s="54"/>
      <c r="B2" s="55">
        <v>1950</v>
      </c>
      <c r="C2" s="54">
        <v>1940</v>
      </c>
      <c r="D2" s="54">
        <v>1930</v>
      </c>
      <c r="E2" s="54">
        <v>1920</v>
      </c>
      <c r="F2" s="54">
        <v>1912</v>
      </c>
      <c r="G2" s="54">
        <v>1900</v>
      </c>
    </row>
    <row r="3" spans="1:8" x14ac:dyDescent="0.2">
      <c r="A3" s="5" t="s">
        <v>0</v>
      </c>
      <c r="B3" s="4">
        <f t="shared" ref="B3:G3" si="0">SUM(B4:B7)</f>
        <v>18937</v>
      </c>
      <c r="C3" s="4">
        <f t="shared" si="0"/>
        <v>12908</v>
      </c>
      <c r="D3" s="4">
        <f t="shared" si="0"/>
        <v>10055</v>
      </c>
      <c r="E3" s="4">
        <f t="shared" si="0"/>
        <v>8056</v>
      </c>
      <c r="F3" s="4">
        <f t="shared" si="0"/>
        <v>7251</v>
      </c>
      <c r="G3" s="4">
        <f t="shared" si="0"/>
        <v>5679</v>
      </c>
    </row>
    <row r="4" spans="1:8" x14ac:dyDescent="0.2">
      <c r="A4" s="5" t="s">
        <v>1</v>
      </c>
      <c r="B4" s="4">
        <v>2819</v>
      </c>
      <c r="C4" s="4">
        <v>2597</v>
      </c>
      <c r="D4" s="4">
        <v>2147</v>
      </c>
      <c r="E4" s="4">
        <v>1871</v>
      </c>
      <c r="F4" s="4">
        <v>1797</v>
      </c>
      <c r="G4" s="4">
        <v>1756</v>
      </c>
    </row>
    <row r="5" spans="1:8" x14ac:dyDescent="0.2">
      <c r="A5" s="5" t="s">
        <v>2</v>
      </c>
      <c r="B5" s="4">
        <v>10624</v>
      </c>
      <c r="C5" s="4">
        <v>6733</v>
      </c>
      <c r="D5" s="4">
        <v>5032</v>
      </c>
      <c r="E5" s="4">
        <v>3777</v>
      </c>
      <c r="F5" s="4">
        <v>3186</v>
      </c>
      <c r="G5" s="4">
        <v>2221</v>
      </c>
    </row>
    <row r="6" spans="1:8" x14ac:dyDescent="0.2">
      <c r="A6" s="5" t="s">
        <v>3</v>
      </c>
      <c r="B6" s="4">
        <v>5330</v>
      </c>
      <c r="C6" s="4">
        <v>3431</v>
      </c>
      <c r="D6" s="4">
        <v>2777</v>
      </c>
      <c r="E6" s="4">
        <v>2408</v>
      </c>
      <c r="F6" s="4">
        <v>2268</v>
      </c>
      <c r="G6" s="4">
        <v>1702</v>
      </c>
    </row>
    <row r="7" spans="1:8" ht="10.8" thickBot="1" x14ac:dyDescent="0.25">
      <c r="A7" s="5" t="s">
        <v>4</v>
      </c>
      <c r="B7" s="4">
        <v>164</v>
      </c>
      <c r="C7" s="4">
        <v>147</v>
      </c>
      <c r="D7" s="4">
        <v>99</v>
      </c>
      <c r="E7" s="13" t="s">
        <v>6</v>
      </c>
      <c r="F7" s="13" t="s">
        <v>6</v>
      </c>
      <c r="G7" s="13" t="s">
        <v>6</v>
      </c>
    </row>
    <row r="8" spans="1:8" x14ac:dyDescent="0.2">
      <c r="A8" s="19" t="s">
        <v>183</v>
      </c>
      <c r="B8" s="18"/>
      <c r="C8" s="19"/>
      <c r="D8" s="19"/>
      <c r="E8" s="19"/>
      <c r="F8" s="19"/>
      <c r="G8" s="19"/>
    </row>
    <row r="10" spans="1:8" x14ac:dyDescent="0.2">
      <c r="A10" s="5" t="s">
        <v>291</v>
      </c>
    </row>
    <row r="11" spans="1:8" x14ac:dyDescent="0.2">
      <c r="A11" s="56"/>
      <c r="B11" s="4" t="s">
        <v>185</v>
      </c>
      <c r="C11" s="56"/>
      <c r="D11" s="56"/>
      <c r="E11" s="56"/>
      <c r="F11" s="56"/>
      <c r="G11" s="56"/>
      <c r="H11" s="56"/>
    </row>
    <row r="12" spans="1:8" ht="10.8" thickBot="1" x14ac:dyDescent="0.25">
      <c r="A12" s="53"/>
      <c r="B12" s="57" t="s">
        <v>186</v>
      </c>
      <c r="C12" s="58">
        <v>1950</v>
      </c>
      <c r="D12" s="53">
        <v>1940</v>
      </c>
      <c r="E12" s="53">
        <v>1930</v>
      </c>
      <c r="F12" s="53">
        <v>1920</v>
      </c>
      <c r="G12" s="53">
        <v>1912</v>
      </c>
      <c r="H12" s="53">
        <v>1900</v>
      </c>
    </row>
    <row r="13" spans="1:8" x14ac:dyDescent="0.2">
      <c r="A13" s="5" t="s">
        <v>0</v>
      </c>
      <c r="B13" s="4">
        <v>76</v>
      </c>
      <c r="C13" s="4">
        <f>B3/$B13</f>
        <v>249.17105263157896</v>
      </c>
      <c r="D13" s="4">
        <f t="shared" ref="D13:H13" si="1">C3/$B13</f>
        <v>169.84210526315789</v>
      </c>
      <c r="E13" s="4">
        <f t="shared" si="1"/>
        <v>132.30263157894737</v>
      </c>
      <c r="F13" s="4">
        <f t="shared" si="1"/>
        <v>106</v>
      </c>
      <c r="G13" s="4">
        <f t="shared" si="1"/>
        <v>95.40789473684211</v>
      </c>
      <c r="H13" s="4">
        <f t="shared" si="1"/>
        <v>74.723684210526315</v>
      </c>
    </row>
    <row r="14" spans="1:8" x14ac:dyDescent="0.2">
      <c r="A14" s="5" t="s">
        <v>1</v>
      </c>
      <c r="B14" s="4">
        <v>22</v>
      </c>
      <c r="C14" s="4">
        <f t="shared" ref="C14:H17" si="2">B4/$B14</f>
        <v>128.13636363636363</v>
      </c>
      <c r="D14" s="4">
        <f t="shared" si="2"/>
        <v>118.04545454545455</v>
      </c>
      <c r="E14" s="4">
        <f t="shared" si="2"/>
        <v>97.590909090909093</v>
      </c>
      <c r="F14" s="4">
        <f t="shared" si="2"/>
        <v>85.045454545454547</v>
      </c>
      <c r="G14" s="4">
        <f t="shared" si="2"/>
        <v>81.681818181818187</v>
      </c>
      <c r="H14" s="4">
        <f t="shared" si="2"/>
        <v>79.818181818181813</v>
      </c>
    </row>
    <row r="15" spans="1:8" x14ac:dyDescent="0.2">
      <c r="A15" s="5" t="s">
        <v>2</v>
      </c>
      <c r="B15" s="4">
        <v>25</v>
      </c>
      <c r="C15" s="4">
        <f t="shared" si="2"/>
        <v>424.96</v>
      </c>
      <c r="D15" s="4">
        <f t="shared" si="2"/>
        <v>269.32</v>
      </c>
      <c r="E15" s="4">
        <f t="shared" si="2"/>
        <v>201.28</v>
      </c>
      <c r="F15" s="4">
        <f t="shared" si="2"/>
        <v>151.08000000000001</v>
      </c>
      <c r="G15" s="4">
        <f t="shared" si="2"/>
        <v>127.44</v>
      </c>
      <c r="H15" s="4">
        <f t="shared" si="2"/>
        <v>88.84</v>
      </c>
    </row>
    <row r="16" spans="1:8" x14ac:dyDescent="0.2">
      <c r="A16" s="5" t="s">
        <v>3</v>
      </c>
      <c r="B16" s="4">
        <v>28</v>
      </c>
      <c r="C16" s="4">
        <f t="shared" si="2"/>
        <v>190.35714285714286</v>
      </c>
      <c r="D16" s="4">
        <f t="shared" si="2"/>
        <v>122.53571428571429</v>
      </c>
      <c r="E16" s="4">
        <f t="shared" si="2"/>
        <v>99.178571428571431</v>
      </c>
      <c r="F16" s="4">
        <f t="shared" si="2"/>
        <v>86</v>
      </c>
      <c r="G16" s="4">
        <f t="shared" si="2"/>
        <v>81</v>
      </c>
      <c r="H16" s="4">
        <f t="shared" si="2"/>
        <v>60.785714285714285</v>
      </c>
    </row>
    <row r="17" spans="1:8" ht="10.8" thickBot="1" x14ac:dyDescent="0.25">
      <c r="A17" s="5" t="s">
        <v>4</v>
      </c>
      <c r="B17" s="4">
        <v>1</v>
      </c>
      <c r="C17" s="4">
        <f t="shared" si="2"/>
        <v>164</v>
      </c>
      <c r="D17" s="4">
        <f t="shared" si="2"/>
        <v>147</v>
      </c>
      <c r="E17" s="4">
        <f t="shared" si="2"/>
        <v>99</v>
      </c>
      <c r="F17" s="13" t="s">
        <v>6</v>
      </c>
      <c r="G17" s="13" t="s">
        <v>6</v>
      </c>
      <c r="H17" s="13" t="s">
        <v>6</v>
      </c>
    </row>
    <row r="18" spans="1:8" x14ac:dyDescent="0.2">
      <c r="A18" s="19" t="s">
        <v>183</v>
      </c>
      <c r="B18" s="18"/>
      <c r="C18" s="19"/>
      <c r="D18" s="19"/>
      <c r="E18" s="19"/>
      <c r="F18" s="19"/>
      <c r="G18" s="1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66"/>
  <sheetViews>
    <sheetView view="pageBreakPreview" zoomScale="125" zoomScaleNormal="100" zoomScaleSheetLayoutView="125" workbookViewId="0">
      <selection activeCell="C21" sqref="C21"/>
    </sheetView>
  </sheetViews>
  <sheetFormatPr defaultColWidth="8.88671875" defaultRowHeight="10.199999999999999" x14ac:dyDescent="0.2"/>
  <cols>
    <col min="1" max="1" width="15.109375" style="5" customWidth="1"/>
    <col min="2" max="2" width="6.77734375" style="4" customWidth="1"/>
    <col min="3" max="3" width="6.77734375" style="14" customWidth="1"/>
    <col min="4" max="4" width="6.77734375" style="4" customWidth="1"/>
    <col min="5" max="5" width="6.77734375" style="14" customWidth="1"/>
    <col min="6" max="6" width="6.77734375" style="4" customWidth="1"/>
    <col min="7" max="7" width="6.77734375" style="14" customWidth="1"/>
    <col min="8" max="8" width="6.77734375" style="4" customWidth="1"/>
    <col min="9" max="9" width="6.77734375" style="14" customWidth="1"/>
    <col min="10" max="10" width="6.77734375" style="4" customWidth="1"/>
    <col min="11" max="11" width="6.77734375" style="14" customWidth="1"/>
    <col min="12" max="16384" width="8.88671875" style="5"/>
  </cols>
  <sheetData>
    <row r="1" spans="1:11" ht="10.8" thickBot="1" x14ac:dyDescent="0.25">
      <c r="A1" s="5" t="s">
        <v>303</v>
      </c>
    </row>
    <row r="2" spans="1:11" ht="10.8" thickBot="1" x14ac:dyDescent="0.25">
      <c r="A2" s="28" t="s">
        <v>76</v>
      </c>
      <c r="B2" s="73" t="s">
        <v>44</v>
      </c>
      <c r="C2" s="73"/>
      <c r="D2" s="73" t="s">
        <v>16</v>
      </c>
      <c r="E2" s="73"/>
      <c r="F2" s="73" t="s">
        <v>17</v>
      </c>
      <c r="G2" s="73"/>
      <c r="H2" s="73" t="s">
        <v>18</v>
      </c>
      <c r="I2" s="73"/>
      <c r="J2" s="73" t="s">
        <v>45</v>
      </c>
      <c r="K2" s="67"/>
    </row>
    <row r="3" spans="1:11" ht="10.8" thickBot="1" x14ac:dyDescent="0.25">
      <c r="A3" s="31" t="s">
        <v>77</v>
      </c>
      <c r="B3" s="10" t="s">
        <v>9</v>
      </c>
      <c r="C3" s="36" t="s">
        <v>10</v>
      </c>
      <c r="D3" s="10" t="s">
        <v>9</v>
      </c>
      <c r="E3" s="36" t="s">
        <v>10</v>
      </c>
      <c r="F3" s="10" t="s">
        <v>9</v>
      </c>
      <c r="G3" s="36" t="s">
        <v>10</v>
      </c>
      <c r="H3" s="10" t="s">
        <v>9</v>
      </c>
      <c r="I3" s="36" t="s">
        <v>10</v>
      </c>
      <c r="J3" s="10" t="s">
        <v>9</v>
      </c>
      <c r="K3" s="41" t="s">
        <v>10</v>
      </c>
    </row>
    <row r="4" spans="1:11" x14ac:dyDescent="0.2">
      <c r="A4" s="42" t="s">
        <v>207</v>
      </c>
      <c r="B4" s="38">
        <f>SUM(B5:B14)</f>
        <v>6383</v>
      </c>
      <c r="C4" s="39">
        <f>B4*100/B$4</f>
        <v>100</v>
      </c>
      <c r="D4" s="38">
        <f>SUM(D5:D14)</f>
        <v>5922</v>
      </c>
      <c r="E4" s="39">
        <f>D4*100/D$4</f>
        <v>100</v>
      </c>
      <c r="F4" s="38">
        <f>SUM(F5:F14)</f>
        <v>260</v>
      </c>
      <c r="G4" s="39">
        <f>F4*100/F$4</f>
        <v>100</v>
      </c>
      <c r="H4" s="38">
        <f>SUM(H5:H14)</f>
        <v>193</v>
      </c>
      <c r="I4" s="39">
        <f>H4*100/H$4</f>
        <v>100</v>
      </c>
      <c r="J4" s="38">
        <f>SUM(J5:J14)</f>
        <v>8</v>
      </c>
      <c r="K4" s="39">
        <f>J4*100/J$4</f>
        <v>100</v>
      </c>
    </row>
    <row r="5" spans="1:11" x14ac:dyDescent="0.2">
      <c r="A5" s="42" t="s">
        <v>208</v>
      </c>
      <c r="B5" s="38">
        <v>1378</v>
      </c>
      <c r="C5" s="39">
        <f t="shared" ref="C5:E13" si="0">B5*100/B$4</f>
        <v>21.588594704684319</v>
      </c>
      <c r="D5" s="38">
        <v>1370</v>
      </c>
      <c r="E5" s="39">
        <f t="shared" si="0"/>
        <v>23.134076325565687</v>
      </c>
      <c r="F5" s="38">
        <v>6</v>
      </c>
      <c r="G5" s="39">
        <f t="shared" ref="G5" si="1">F5*100/F$4</f>
        <v>2.3076923076923075</v>
      </c>
      <c r="H5" s="38">
        <v>0</v>
      </c>
      <c r="I5" s="39">
        <f t="shared" ref="I5" si="2">H5*100/H$4</f>
        <v>0</v>
      </c>
      <c r="J5" s="38">
        <v>2</v>
      </c>
      <c r="K5" s="39">
        <f t="shared" ref="K5" si="3">J5*100/J$4</f>
        <v>25</v>
      </c>
    </row>
    <row r="6" spans="1:11" x14ac:dyDescent="0.2">
      <c r="A6" s="42" t="s">
        <v>209</v>
      </c>
      <c r="B6" s="38">
        <v>1444</v>
      </c>
      <c r="C6" s="39">
        <f t="shared" si="0"/>
        <v>22.622591258029139</v>
      </c>
      <c r="D6" s="38">
        <v>1413</v>
      </c>
      <c r="E6" s="39">
        <f t="shared" si="0"/>
        <v>23.86018237082067</v>
      </c>
      <c r="F6" s="38">
        <v>28</v>
      </c>
      <c r="G6" s="39">
        <f t="shared" ref="G6" si="4">F6*100/F$4</f>
        <v>10.76923076923077</v>
      </c>
      <c r="H6" s="38">
        <v>1</v>
      </c>
      <c r="I6" s="39">
        <f t="shared" ref="I6" si="5">H6*100/H$4</f>
        <v>0.51813471502590669</v>
      </c>
      <c r="J6" s="38">
        <v>2</v>
      </c>
      <c r="K6" s="39">
        <f t="shared" ref="K6" si="6">J6*100/J$4</f>
        <v>25</v>
      </c>
    </row>
    <row r="7" spans="1:11" x14ac:dyDescent="0.2">
      <c r="A7" s="42" t="s">
        <v>210</v>
      </c>
      <c r="B7" s="38">
        <v>1579</v>
      </c>
      <c r="C7" s="39">
        <f t="shared" si="0"/>
        <v>24.737584208052638</v>
      </c>
      <c r="D7" s="38">
        <v>1508</v>
      </c>
      <c r="E7" s="39">
        <f t="shared" si="0"/>
        <v>25.46437014522121</v>
      </c>
      <c r="F7" s="38">
        <v>71</v>
      </c>
      <c r="G7" s="39">
        <f t="shared" ref="G7" si="7">F7*100/F$4</f>
        <v>27.307692307692307</v>
      </c>
      <c r="H7" s="38">
        <v>0</v>
      </c>
      <c r="I7" s="39">
        <f t="shared" ref="I7" si="8">H7*100/H$4</f>
        <v>0</v>
      </c>
      <c r="J7" s="38">
        <v>0</v>
      </c>
      <c r="K7" s="39">
        <f t="shared" ref="K7" si="9">J7*100/J$4</f>
        <v>0</v>
      </c>
    </row>
    <row r="8" spans="1:11" x14ac:dyDescent="0.2">
      <c r="A8" s="42" t="s">
        <v>211</v>
      </c>
      <c r="B8" s="38">
        <v>525</v>
      </c>
      <c r="C8" s="39">
        <f t="shared" si="0"/>
        <v>8.2249725834247212</v>
      </c>
      <c r="D8" s="38">
        <v>502</v>
      </c>
      <c r="E8" s="39">
        <f t="shared" si="0"/>
        <v>8.4768659236744348</v>
      </c>
      <c r="F8" s="38">
        <v>22</v>
      </c>
      <c r="G8" s="39">
        <f t="shared" ref="G8" si="10">F8*100/F$4</f>
        <v>8.4615384615384617</v>
      </c>
      <c r="H8" s="38">
        <v>1</v>
      </c>
      <c r="I8" s="39">
        <f t="shared" ref="I8" si="11">H8*100/H$4</f>
        <v>0.51813471502590669</v>
      </c>
      <c r="J8" s="38">
        <v>0</v>
      </c>
      <c r="K8" s="39">
        <f t="shared" ref="K8" si="12">J8*100/J$4</f>
        <v>0</v>
      </c>
    </row>
    <row r="9" spans="1:11" x14ac:dyDescent="0.2">
      <c r="A9" s="42" t="s">
        <v>212</v>
      </c>
      <c r="B9" s="38">
        <v>787</v>
      </c>
      <c r="C9" s="39">
        <f t="shared" si="0"/>
        <v>12.329625567914773</v>
      </c>
      <c r="D9" s="38">
        <v>691</v>
      </c>
      <c r="E9" s="39">
        <f t="shared" si="0"/>
        <v>11.668355285376562</v>
      </c>
      <c r="F9" s="38">
        <v>80</v>
      </c>
      <c r="G9" s="39">
        <f t="shared" ref="G9" si="13">F9*100/F$4</f>
        <v>30.76923076923077</v>
      </c>
      <c r="H9" s="38">
        <v>15</v>
      </c>
      <c r="I9" s="39">
        <f t="shared" ref="I9" si="14">H9*100/H$4</f>
        <v>7.7720207253886011</v>
      </c>
      <c r="J9" s="38">
        <v>1</v>
      </c>
      <c r="K9" s="39">
        <f t="shared" ref="K9" si="15">J9*100/J$4</f>
        <v>12.5</v>
      </c>
    </row>
    <row r="10" spans="1:11" x14ac:dyDescent="0.2">
      <c r="A10" s="42" t="s">
        <v>213</v>
      </c>
      <c r="B10" s="38">
        <v>152</v>
      </c>
      <c r="C10" s="39">
        <f t="shared" si="0"/>
        <v>2.3813253955820146</v>
      </c>
      <c r="D10" s="38">
        <v>122</v>
      </c>
      <c r="E10" s="39">
        <f t="shared" si="0"/>
        <v>2.0601148260722728</v>
      </c>
      <c r="F10" s="38">
        <v>6</v>
      </c>
      <c r="G10" s="39">
        <f t="shared" ref="G10" si="16">F10*100/F$4</f>
        <v>2.3076923076923075</v>
      </c>
      <c r="H10" s="38">
        <v>23</v>
      </c>
      <c r="I10" s="39">
        <f t="shared" ref="I10" si="17">H10*100/H$4</f>
        <v>11.917098445595855</v>
      </c>
      <c r="J10" s="38">
        <v>1</v>
      </c>
      <c r="K10" s="39">
        <f t="shared" ref="K10" si="18">J10*100/J$4</f>
        <v>12.5</v>
      </c>
    </row>
    <row r="11" spans="1:11" x14ac:dyDescent="0.2">
      <c r="A11" s="42" t="s">
        <v>214</v>
      </c>
      <c r="B11" s="38">
        <v>98</v>
      </c>
      <c r="C11" s="39">
        <f t="shared" si="0"/>
        <v>1.5353282155726147</v>
      </c>
      <c r="D11" s="38">
        <v>33</v>
      </c>
      <c r="E11" s="39">
        <f t="shared" si="0"/>
        <v>0.55724417426545081</v>
      </c>
      <c r="F11" s="38">
        <v>8</v>
      </c>
      <c r="G11" s="39">
        <f t="shared" ref="G11" si="19">F11*100/F$4</f>
        <v>3.0769230769230771</v>
      </c>
      <c r="H11" s="38">
        <v>56</v>
      </c>
      <c r="I11" s="39">
        <f t="shared" ref="I11" si="20">H11*100/H$4</f>
        <v>29.015544041450777</v>
      </c>
      <c r="J11" s="38">
        <v>1</v>
      </c>
      <c r="K11" s="39">
        <f t="shared" ref="K11" si="21">J11*100/J$4</f>
        <v>12.5</v>
      </c>
    </row>
    <row r="12" spans="1:11" x14ac:dyDescent="0.2">
      <c r="A12" s="42" t="s">
        <v>215</v>
      </c>
      <c r="B12" s="38">
        <v>48</v>
      </c>
      <c r="C12" s="39">
        <f t="shared" si="0"/>
        <v>0.75199749334168886</v>
      </c>
      <c r="D12" s="38">
        <v>15</v>
      </c>
      <c r="E12" s="39">
        <f t="shared" si="0"/>
        <v>0.25329280648429586</v>
      </c>
      <c r="F12" s="38">
        <v>3</v>
      </c>
      <c r="G12" s="39">
        <f t="shared" ref="G12" si="22">F12*100/F$4</f>
        <v>1.1538461538461537</v>
      </c>
      <c r="H12" s="38">
        <v>30</v>
      </c>
      <c r="I12" s="39">
        <f t="shared" ref="I12" si="23">H12*100/H$4</f>
        <v>15.544041450777202</v>
      </c>
      <c r="J12" s="38">
        <v>0</v>
      </c>
      <c r="K12" s="39">
        <f t="shared" ref="K12" si="24">J12*100/J$4</f>
        <v>0</v>
      </c>
    </row>
    <row r="13" spans="1:11" x14ac:dyDescent="0.2">
      <c r="A13" s="5" t="s">
        <v>216</v>
      </c>
      <c r="B13" s="38">
        <v>101</v>
      </c>
      <c r="C13" s="39">
        <f t="shared" si="0"/>
        <v>1.5823280589064703</v>
      </c>
      <c r="D13" s="38">
        <v>34</v>
      </c>
      <c r="E13" s="39">
        <f t="shared" si="0"/>
        <v>0.57413036136440387</v>
      </c>
      <c r="F13" s="38">
        <v>4</v>
      </c>
      <c r="G13" s="39">
        <f t="shared" ref="G13" si="25">F13*100/F$4</f>
        <v>1.5384615384615385</v>
      </c>
      <c r="H13" s="38">
        <v>62</v>
      </c>
      <c r="I13" s="39">
        <f t="shared" ref="I13" si="26">H13*100/H$4</f>
        <v>32.124352331606218</v>
      </c>
      <c r="J13" s="38">
        <v>1</v>
      </c>
      <c r="K13" s="39">
        <f t="shared" ref="K13" si="27">J13*100/J$4</f>
        <v>12.5</v>
      </c>
    </row>
    <row r="14" spans="1:11" x14ac:dyDescent="0.2">
      <c r="A14" s="5" t="s">
        <v>217</v>
      </c>
      <c r="B14" s="38">
        <v>271</v>
      </c>
      <c r="C14" s="39">
        <f>B14*100/B$4</f>
        <v>4.245652514491618</v>
      </c>
      <c r="D14" s="38">
        <v>234</v>
      </c>
      <c r="E14" s="39">
        <f>D14*100/D$4</f>
        <v>3.9513677811550152</v>
      </c>
      <c r="F14" s="38">
        <v>32</v>
      </c>
      <c r="G14" s="39">
        <f>F14*100/F$4</f>
        <v>12.307692307692308</v>
      </c>
      <c r="H14" s="38">
        <v>5</v>
      </c>
      <c r="I14" s="39">
        <f>H14*100/H$4</f>
        <v>2.5906735751295336</v>
      </c>
      <c r="J14" s="38">
        <v>0</v>
      </c>
      <c r="K14" s="39">
        <f>J14*100/J$4</f>
        <v>0</v>
      </c>
    </row>
    <row r="15" spans="1:11" x14ac:dyDescent="0.2">
      <c r="A15" s="5" t="s">
        <v>218</v>
      </c>
      <c r="B15" s="43">
        <v>5.3</v>
      </c>
      <c r="C15" s="43"/>
      <c r="D15" s="43">
        <v>5.0999999999999996</v>
      </c>
      <c r="E15" s="43"/>
      <c r="F15" s="43">
        <v>7.4</v>
      </c>
      <c r="G15" s="43"/>
      <c r="H15" s="43">
        <v>13</v>
      </c>
      <c r="I15" s="43"/>
      <c r="J15" s="43" t="s">
        <v>199</v>
      </c>
      <c r="K15" s="39"/>
    </row>
    <row r="16" spans="1:11" x14ac:dyDescent="0.2">
      <c r="A16" s="78" t="s">
        <v>239</v>
      </c>
      <c r="B16" s="78"/>
      <c r="C16" s="78"/>
      <c r="D16" s="78"/>
      <c r="E16" s="78"/>
      <c r="F16" s="78"/>
      <c r="G16" s="78"/>
      <c r="H16" s="78"/>
      <c r="I16" s="78"/>
      <c r="J16" s="78"/>
      <c r="K16" s="78"/>
    </row>
    <row r="17" spans="1:11" x14ac:dyDescent="0.2">
      <c r="A17" s="42"/>
      <c r="B17" s="38"/>
      <c r="C17" s="39"/>
      <c r="D17" s="38"/>
      <c r="E17" s="39"/>
      <c r="F17" s="38"/>
      <c r="G17" s="39"/>
      <c r="H17" s="38"/>
      <c r="I17" s="39"/>
      <c r="J17" s="38"/>
      <c r="K17" s="39"/>
    </row>
    <row r="18" spans="1:11" ht="10.8" thickBot="1" x14ac:dyDescent="0.25">
      <c r="A18" s="5" t="s">
        <v>304</v>
      </c>
    </row>
    <row r="19" spans="1:11" ht="10.8" thickBot="1" x14ac:dyDescent="0.25">
      <c r="A19" s="28" t="s">
        <v>76</v>
      </c>
      <c r="B19" s="73" t="s">
        <v>44</v>
      </c>
      <c r="C19" s="73"/>
      <c r="D19" s="73" t="s">
        <v>219</v>
      </c>
      <c r="E19" s="73"/>
      <c r="F19" s="73" t="s">
        <v>220</v>
      </c>
      <c r="G19" s="73"/>
      <c r="H19" s="38"/>
      <c r="I19" s="39"/>
      <c r="J19" s="38"/>
      <c r="K19" s="39"/>
    </row>
    <row r="20" spans="1:11" ht="10.8" thickBot="1" x14ac:dyDescent="0.25">
      <c r="A20" s="31" t="s">
        <v>77</v>
      </c>
      <c r="B20" s="10" t="s">
        <v>9</v>
      </c>
      <c r="C20" s="36" t="s">
        <v>10</v>
      </c>
      <c r="D20" s="10" t="s">
        <v>9</v>
      </c>
      <c r="E20" s="36" t="s">
        <v>10</v>
      </c>
      <c r="F20" s="10" t="s">
        <v>9</v>
      </c>
      <c r="G20" s="36" t="s">
        <v>10</v>
      </c>
      <c r="H20" s="38"/>
      <c r="I20" s="39"/>
      <c r="J20" s="38"/>
      <c r="K20" s="39"/>
    </row>
    <row r="21" spans="1:11" x14ac:dyDescent="0.2">
      <c r="A21" s="42" t="s">
        <v>207</v>
      </c>
      <c r="B21" s="38">
        <f>SUM(B22:B31)</f>
        <v>6383</v>
      </c>
      <c r="C21" s="39">
        <f>B21*100/B$4</f>
        <v>100</v>
      </c>
      <c r="D21" s="38">
        <f>SUM(D22:D31)</f>
        <v>3290</v>
      </c>
      <c r="E21" s="39">
        <f>D21*100/D$21</f>
        <v>100</v>
      </c>
      <c r="F21" s="38">
        <f>B21-D21</f>
        <v>3093</v>
      </c>
      <c r="G21" s="39">
        <f>F21*100/F$21</f>
        <v>100</v>
      </c>
      <c r="H21" s="38"/>
      <c r="I21" s="39"/>
      <c r="J21" s="38"/>
      <c r="K21" s="39"/>
    </row>
    <row r="22" spans="1:11" x14ac:dyDescent="0.2">
      <c r="A22" s="42" t="s">
        <v>208</v>
      </c>
      <c r="B22" s="38">
        <v>1378</v>
      </c>
      <c r="C22" s="39">
        <f t="shared" ref="C22" si="28">B22*100/B$4</f>
        <v>21.588594704684319</v>
      </c>
      <c r="D22" s="38">
        <v>504</v>
      </c>
      <c r="E22" s="39">
        <f t="shared" ref="E22:E31" si="29">D22*100/D$21</f>
        <v>15.319148936170214</v>
      </c>
      <c r="F22" s="38">
        <f t="shared" ref="F22:F31" si="30">B22-D22</f>
        <v>874</v>
      </c>
      <c r="G22" s="39">
        <f t="shared" ref="G22:G31" si="31">F22*100/F$21</f>
        <v>28.257355318461041</v>
      </c>
      <c r="H22" s="38"/>
      <c r="I22" s="39"/>
      <c r="J22" s="38"/>
      <c r="K22" s="39"/>
    </row>
    <row r="23" spans="1:11" x14ac:dyDescent="0.2">
      <c r="A23" s="42" t="s">
        <v>209</v>
      </c>
      <c r="B23" s="38">
        <v>1444</v>
      </c>
      <c r="C23" s="39">
        <f t="shared" ref="C23" si="32">B23*100/B$4</f>
        <v>22.622591258029139</v>
      </c>
      <c r="D23" s="38">
        <v>613</v>
      </c>
      <c r="E23" s="39">
        <f t="shared" si="29"/>
        <v>18.632218844984802</v>
      </c>
      <c r="F23" s="38">
        <f t="shared" si="30"/>
        <v>831</v>
      </c>
      <c r="G23" s="39">
        <f t="shared" si="31"/>
        <v>26.867119301648884</v>
      </c>
      <c r="H23" s="38"/>
      <c r="I23" s="39"/>
      <c r="J23" s="38"/>
      <c r="K23" s="39"/>
    </row>
    <row r="24" spans="1:11" x14ac:dyDescent="0.2">
      <c r="A24" s="42" t="s">
        <v>210</v>
      </c>
      <c r="B24" s="38">
        <v>1579</v>
      </c>
      <c r="C24" s="39">
        <f t="shared" ref="C24" si="33">B24*100/B$4</f>
        <v>24.737584208052638</v>
      </c>
      <c r="D24" s="38">
        <v>706</v>
      </c>
      <c r="E24" s="39">
        <f t="shared" si="29"/>
        <v>21.458966565349545</v>
      </c>
      <c r="F24" s="38">
        <f t="shared" si="30"/>
        <v>873</v>
      </c>
      <c r="G24" s="39">
        <f t="shared" si="31"/>
        <v>28.225024248302621</v>
      </c>
      <c r="H24" s="38"/>
      <c r="I24" s="39"/>
      <c r="J24" s="38"/>
      <c r="K24" s="39"/>
    </row>
    <row r="25" spans="1:11" x14ac:dyDescent="0.2">
      <c r="A25" s="42" t="s">
        <v>211</v>
      </c>
      <c r="B25" s="38">
        <v>525</v>
      </c>
      <c r="C25" s="39">
        <f t="shared" ref="C25" si="34">B25*100/B$4</f>
        <v>8.2249725834247212</v>
      </c>
      <c r="D25" s="38">
        <v>352</v>
      </c>
      <c r="E25" s="39">
        <f t="shared" si="29"/>
        <v>10.699088145896656</v>
      </c>
      <c r="F25" s="38">
        <f t="shared" si="30"/>
        <v>173</v>
      </c>
      <c r="G25" s="39">
        <f t="shared" si="31"/>
        <v>5.5932751374070477</v>
      </c>
      <c r="H25" s="38"/>
      <c r="I25" s="39"/>
      <c r="J25" s="38"/>
      <c r="K25" s="39"/>
    </row>
    <row r="26" spans="1:11" x14ac:dyDescent="0.2">
      <c r="A26" s="42" t="s">
        <v>212</v>
      </c>
      <c r="B26" s="38">
        <v>787</v>
      </c>
      <c r="C26" s="39">
        <f t="shared" ref="C26" si="35">B26*100/B$4</f>
        <v>12.329625567914773</v>
      </c>
      <c r="D26" s="38">
        <v>626</v>
      </c>
      <c r="E26" s="39">
        <f t="shared" si="29"/>
        <v>19.027355623100306</v>
      </c>
      <c r="F26" s="38">
        <f t="shared" si="30"/>
        <v>161</v>
      </c>
      <c r="G26" s="39">
        <f t="shared" si="31"/>
        <v>5.2053022955059811</v>
      </c>
      <c r="H26" s="38"/>
      <c r="I26" s="39"/>
      <c r="J26" s="38"/>
      <c r="K26" s="39"/>
    </row>
    <row r="27" spans="1:11" x14ac:dyDescent="0.2">
      <c r="A27" s="42" t="s">
        <v>213</v>
      </c>
      <c r="B27" s="38">
        <v>152</v>
      </c>
      <c r="C27" s="39">
        <f t="shared" ref="C27" si="36">B27*100/B$4</f>
        <v>2.3813253955820146</v>
      </c>
      <c r="D27" s="38">
        <v>125</v>
      </c>
      <c r="E27" s="39">
        <f t="shared" si="29"/>
        <v>3.7993920972644375</v>
      </c>
      <c r="F27" s="38">
        <f t="shared" si="30"/>
        <v>27</v>
      </c>
      <c r="G27" s="39">
        <f t="shared" si="31"/>
        <v>0.87293889427740057</v>
      </c>
      <c r="H27" s="38"/>
      <c r="I27" s="39"/>
      <c r="J27" s="38"/>
      <c r="K27" s="39"/>
    </row>
    <row r="28" spans="1:11" x14ac:dyDescent="0.2">
      <c r="A28" s="42" t="s">
        <v>214</v>
      </c>
      <c r="B28" s="38">
        <v>98</v>
      </c>
      <c r="C28" s="39">
        <f t="shared" ref="C28" si="37">B28*100/B$4</f>
        <v>1.5353282155726147</v>
      </c>
      <c r="D28" s="38">
        <v>60</v>
      </c>
      <c r="E28" s="39">
        <f t="shared" si="29"/>
        <v>1.8237082066869301</v>
      </c>
      <c r="F28" s="38">
        <f t="shared" si="30"/>
        <v>38</v>
      </c>
      <c r="G28" s="39">
        <f t="shared" si="31"/>
        <v>1.2285806660200453</v>
      </c>
      <c r="H28" s="38"/>
      <c r="I28" s="39"/>
      <c r="J28" s="38"/>
      <c r="K28" s="39"/>
    </row>
    <row r="29" spans="1:11" x14ac:dyDescent="0.2">
      <c r="A29" s="42" t="s">
        <v>215</v>
      </c>
      <c r="B29" s="38">
        <v>48</v>
      </c>
      <c r="C29" s="39">
        <f t="shared" ref="C29" si="38">B29*100/B$4</f>
        <v>0.75199749334168886</v>
      </c>
      <c r="D29" s="38">
        <v>26</v>
      </c>
      <c r="E29" s="39">
        <f t="shared" si="29"/>
        <v>0.79027355623100304</v>
      </c>
      <c r="F29" s="38">
        <f t="shared" si="30"/>
        <v>22</v>
      </c>
      <c r="G29" s="39">
        <f t="shared" si="31"/>
        <v>0.71128354348528933</v>
      </c>
      <c r="H29" s="38"/>
      <c r="I29" s="39"/>
      <c r="J29" s="38"/>
      <c r="K29" s="39"/>
    </row>
    <row r="30" spans="1:11" x14ac:dyDescent="0.2">
      <c r="A30" s="5" t="s">
        <v>216</v>
      </c>
      <c r="B30" s="38">
        <v>101</v>
      </c>
      <c r="C30" s="39">
        <f t="shared" ref="C30" si="39">B30*100/B$4</f>
        <v>1.5823280589064703</v>
      </c>
      <c r="D30" s="38">
        <v>75</v>
      </c>
      <c r="E30" s="39">
        <f t="shared" si="29"/>
        <v>2.2796352583586628</v>
      </c>
      <c r="F30" s="38">
        <f t="shared" si="30"/>
        <v>26</v>
      </c>
      <c r="G30" s="39">
        <f t="shared" si="31"/>
        <v>0.84060782411897839</v>
      </c>
      <c r="H30" s="38"/>
      <c r="I30" s="39"/>
      <c r="J30" s="38"/>
      <c r="K30" s="39"/>
    </row>
    <row r="31" spans="1:11" x14ac:dyDescent="0.2">
      <c r="A31" s="5" t="s">
        <v>217</v>
      </c>
      <c r="B31" s="38">
        <v>271</v>
      </c>
      <c r="C31" s="39">
        <f>B31*100/B$4</f>
        <v>4.245652514491618</v>
      </c>
      <c r="D31" s="38">
        <v>203</v>
      </c>
      <c r="E31" s="39">
        <f t="shared" si="29"/>
        <v>6.1702127659574471</v>
      </c>
      <c r="F31" s="38">
        <f t="shared" si="30"/>
        <v>68</v>
      </c>
      <c r="G31" s="39">
        <f t="shared" si="31"/>
        <v>2.1985127707727128</v>
      </c>
      <c r="H31" s="38"/>
      <c r="I31" s="39"/>
      <c r="J31" s="38"/>
      <c r="K31" s="39"/>
    </row>
    <row r="32" spans="1:11" x14ac:dyDescent="0.2">
      <c r="A32" s="5" t="s">
        <v>218</v>
      </c>
      <c r="B32" s="43">
        <v>5.3</v>
      </c>
      <c r="C32" s="43"/>
      <c r="D32" s="43">
        <v>6.2</v>
      </c>
      <c r="E32" s="43"/>
      <c r="F32" s="43">
        <v>4.0999999999999996</v>
      </c>
      <c r="G32" s="39"/>
      <c r="H32" s="38"/>
      <c r="I32" s="39"/>
      <c r="J32" s="38"/>
      <c r="K32" s="39"/>
    </row>
    <row r="33" spans="1:11" x14ac:dyDescent="0.2">
      <c r="A33" s="42"/>
      <c r="B33" s="38"/>
      <c r="C33" s="39"/>
      <c r="D33" s="38"/>
      <c r="E33" s="39"/>
      <c r="F33" s="38"/>
      <c r="G33" s="39"/>
      <c r="H33" s="38"/>
      <c r="I33" s="39"/>
      <c r="J33" s="38"/>
      <c r="K33" s="39"/>
    </row>
    <row r="34" spans="1:11" x14ac:dyDescent="0.2">
      <c r="A34" s="42"/>
      <c r="B34" s="38"/>
      <c r="C34" s="39"/>
      <c r="D34" s="38"/>
      <c r="E34" s="39"/>
      <c r="F34" s="38"/>
      <c r="G34" s="39"/>
      <c r="H34" s="38"/>
      <c r="I34" s="39"/>
      <c r="J34" s="38"/>
      <c r="K34" s="39"/>
    </row>
    <row r="35" spans="1:11" x14ac:dyDescent="0.2">
      <c r="A35" s="44">
        <v>1940</v>
      </c>
      <c r="B35" s="38"/>
      <c r="C35" s="39"/>
      <c r="D35" s="38"/>
      <c r="E35" s="39"/>
      <c r="F35" s="38"/>
      <c r="G35" s="39"/>
      <c r="H35" s="38"/>
      <c r="I35" s="39"/>
      <c r="J35" s="38"/>
      <c r="K35" s="39"/>
    </row>
    <row r="36" spans="1:11" x14ac:dyDescent="0.2">
      <c r="A36" s="5" t="s">
        <v>64</v>
      </c>
      <c r="B36" s="4">
        <f>D36+F36+H36+J36</f>
        <v>4445</v>
      </c>
      <c r="C36" s="14">
        <f>B36*100/B$36</f>
        <v>100</v>
      </c>
      <c r="D36" s="4">
        <f>D39+D42+D45+D48+D51+D54+D57+D60+D63</f>
        <v>3955</v>
      </c>
      <c r="E36" s="14">
        <f>D36*100/D$36</f>
        <v>100</v>
      </c>
      <c r="F36" s="4">
        <f t="shared" ref="F36:J36" si="40">F39+F42+F45+F48+F51+F54+F57+F60+F63</f>
        <v>282</v>
      </c>
      <c r="G36" s="14">
        <f>F36*100/F$36</f>
        <v>100</v>
      </c>
      <c r="H36" s="4">
        <f t="shared" si="40"/>
        <v>196</v>
      </c>
      <c r="I36" s="14">
        <f>H36*100/H$36</f>
        <v>100</v>
      </c>
      <c r="J36" s="4">
        <f t="shared" si="40"/>
        <v>12</v>
      </c>
      <c r="K36" s="14">
        <f>J36*100/J$36</f>
        <v>100</v>
      </c>
    </row>
    <row r="37" spans="1:11" x14ac:dyDescent="0.2">
      <c r="A37" s="5" t="s">
        <v>65</v>
      </c>
      <c r="B37" s="4">
        <f t="shared" ref="B37:B65" si="41">D37+F37+H37+J37</f>
        <v>2289</v>
      </c>
      <c r="C37" s="14">
        <f>B37*100/B$37</f>
        <v>100</v>
      </c>
      <c r="D37" s="4">
        <f t="shared" ref="D37:J38" si="42">D40+D43+D46+D49+D52+D55+D58+D61+D64</f>
        <v>1994</v>
      </c>
      <c r="E37" s="14">
        <f>D37*100/D$37</f>
        <v>100</v>
      </c>
      <c r="F37" s="4">
        <f t="shared" si="42"/>
        <v>152</v>
      </c>
      <c r="G37" s="14">
        <f>F37*100/F$37</f>
        <v>100</v>
      </c>
      <c r="H37" s="4">
        <f t="shared" si="42"/>
        <v>131</v>
      </c>
      <c r="I37" s="14">
        <f>H37*100/H$37</f>
        <v>100</v>
      </c>
      <c r="J37" s="4">
        <f t="shared" si="42"/>
        <v>12</v>
      </c>
      <c r="K37" s="14">
        <f>J37*100/J$37</f>
        <v>100</v>
      </c>
    </row>
    <row r="38" spans="1:11" x14ac:dyDescent="0.2">
      <c r="A38" s="5" t="s">
        <v>66</v>
      </c>
      <c r="B38" s="4">
        <f t="shared" si="41"/>
        <v>2156</v>
      </c>
      <c r="C38" s="14">
        <f>B38*100/B$38</f>
        <v>100</v>
      </c>
      <c r="D38" s="4">
        <f t="shared" si="42"/>
        <v>1961</v>
      </c>
      <c r="E38" s="14">
        <f>D38*100/D$38</f>
        <v>100</v>
      </c>
      <c r="F38" s="4">
        <f t="shared" si="42"/>
        <v>130</v>
      </c>
      <c r="G38" s="14">
        <f>F38*100/F$38</f>
        <v>100</v>
      </c>
      <c r="H38" s="4">
        <f t="shared" si="42"/>
        <v>65</v>
      </c>
      <c r="I38" s="14">
        <f>H38*100/H$38</f>
        <v>100</v>
      </c>
      <c r="J38" s="4">
        <f t="shared" si="42"/>
        <v>0</v>
      </c>
      <c r="K38" s="14">
        <v>0</v>
      </c>
    </row>
    <row r="39" spans="1:11" x14ac:dyDescent="0.2">
      <c r="A39" s="5" t="s">
        <v>67</v>
      </c>
      <c r="B39" s="4">
        <f t="shared" si="41"/>
        <v>427</v>
      </c>
      <c r="C39" s="14">
        <f>B39*100/B$36</f>
        <v>9.6062992125984259</v>
      </c>
      <c r="D39" s="4">
        <f>D40+D41</f>
        <v>409</v>
      </c>
      <c r="E39" s="14">
        <f>D39*100/D$36</f>
        <v>10.341340075853351</v>
      </c>
      <c r="F39" s="4">
        <f t="shared" ref="F39:J39" si="43">F40+F41</f>
        <v>15</v>
      </c>
      <c r="G39" s="14">
        <f>F39*100/F$36</f>
        <v>5.3191489361702127</v>
      </c>
      <c r="H39" s="4">
        <f t="shared" si="43"/>
        <v>0</v>
      </c>
      <c r="I39" s="14">
        <f>H39*100/H$36</f>
        <v>0</v>
      </c>
      <c r="J39" s="4">
        <f t="shared" si="43"/>
        <v>3</v>
      </c>
      <c r="K39" s="14">
        <f>J39*100/J$36</f>
        <v>25</v>
      </c>
    </row>
    <row r="40" spans="1:11" x14ac:dyDescent="0.2">
      <c r="A40" s="5" t="s">
        <v>65</v>
      </c>
      <c r="B40" s="4">
        <f t="shared" si="41"/>
        <v>186</v>
      </c>
      <c r="C40" s="14">
        <f>B40*100/B$37</f>
        <v>8.1258191349934474</v>
      </c>
      <c r="D40" s="4">
        <v>176</v>
      </c>
      <c r="E40" s="14">
        <f>D40*100/D$37</f>
        <v>8.8264794383149443</v>
      </c>
      <c r="F40" s="4">
        <v>7</v>
      </c>
      <c r="G40" s="14">
        <f>F40*100/F$37</f>
        <v>4.6052631578947372</v>
      </c>
      <c r="H40" s="4">
        <v>0</v>
      </c>
      <c r="I40" s="14">
        <f>H40*100/H$37</f>
        <v>0</v>
      </c>
      <c r="J40" s="4">
        <v>3</v>
      </c>
      <c r="K40" s="14">
        <f>J40*100/J$37</f>
        <v>25</v>
      </c>
    </row>
    <row r="41" spans="1:11" x14ac:dyDescent="0.2">
      <c r="A41" s="5" t="s">
        <v>66</v>
      </c>
      <c r="B41" s="4">
        <f t="shared" si="41"/>
        <v>241</v>
      </c>
      <c r="C41" s="14">
        <f>B41*100/B$38</f>
        <v>11.178107606679035</v>
      </c>
      <c r="D41" s="4">
        <v>233</v>
      </c>
      <c r="E41" s="14">
        <f>D41*100/D$38</f>
        <v>11.881693013768485</v>
      </c>
      <c r="F41" s="4">
        <v>8</v>
      </c>
      <c r="G41" s="14">
        <f>F41*100/F$38</f>
        <v>6.1538461538461542</v>
      </c>
      <c r="H41" s="4">
        <v>0</v>
      </c>
      <c r="I41" s="14">
        <f>H41*100/H$38</f>
        <v>0</v>
      </c>
      <c r="J41" s="4">
        <v>0</v>
      </c>
      <c r="K41" s="14">
        <v>0</v>
      </c>
    </row>
    <row r="42" spans="1:11" x14ac:dyDescent="0.2">
      <c r="A42" s="5" t="s">
        <v>68</v>
      </c>
      <c r="B42" s="4">
        <f t="shared" si="41"/>
        <v>15</v>
      </c>
      <c r="C42" s="14">
        <f>B42*100/B$36</f>
        <v>0.33745781777277839</v>
      </c>
      <c r="D42" s="4">
        <f>D43+D44</f>
        <v>15</v>
      </c>
      <c r="E42" s="14">
        <f>D42*100/D$36</f>
        <v>0.37926675094816686</v>
      </c>
      <c r="F42" s="4">
        <f>F43+F44</f>
        <v>0</v>
      </c>
      <c r="G42" s="14">
        <f>F42*100/F$36</f>
        <v>0</v>
      </c>
      <c r="H42" s="4">
        <f>H43+H44</f>
        <v>0</v>
      </c>
      <c r="I42" s="14">
        <f>H42*100/H$36</f>
        <v>0</v>
      </c>
      <c r="J42" s="4">
        <f>J43+J44</f>
        <v>0</v>
      </c>
      <c r="K42" s="14">
        <f>J42*100/J$36</f>
        <v>0</v>
      </c>
    </row>
    <row r="43" spans="1:11" x14ac:dyDescent="0.2">
      <c r="A43" s="5" t="s">
        <v>65</v>
      </c>
      <c r="B43" s="4">
        <f t="shared" si="41"/>
        <v>5</v>
      </c>
      <c r="C43" s="14">
        <f>B43*100/B$37</f>
        <v>0.218435998252512</v>
      </c>
      <c r="D43" s="4">
        <v>5</v>
      </c>
      <c r="E43" s="14">
        <f>D43*100/D$37</f>
        <v>0.25075225677031093</v>
      </c>
      <c r="F43" s="4">
        <v>0</v>
      </c>
      <c r="G43" s="14">
        <f>F43*100/F$37</f>
        <v>0</v>
      </c>
      <c r="H43" s="4">
        <v>0</v>
      </c>
      <c r="I43" s="14">
        <f>H43*100/H$37</f>
        <v>0</v>
      </c>
      <c r="J43" s="4">
        <v>0</v>
      </c>
      <c r="K43" s="14">
        <f>J43*100/J$37</f>
        <v>0</v>
      </c>
    </row>
    <row r="44" spans="1:11" x14ac:dyDescent="0.2">
      <c r="A44" s="5" t="s">
        <v>66</v>
      </c>
      <c r="B44" s="4">
        <f t="shared" si="41"/>
        <v>10</v>
      </c>
      <c r="C44" s="14">
        <f>B44*100/B$38</f>
        <v>0.46382189239332094</v>
      </c>
      <c r="D44" s="4">
        <v>10</v>
      </c>
      <c r="E44" s="14">
        <f>D44*100/D$38</f>
        <v>0.50994390617032126</v>
      </c>
      <c r="F44" s="4">
        <v>0</v>
      </c>
      <c r="G44" s="14">
        <f>F44*100/F$38</f>
        <v>0</v>
      </c>
      <c r="H44" s="4">
        <v>0</v>
      </c>
      <c r="I44" s="14">
        <f>H44*100/H$38</f>
        <v>0</v>
      </c>
      <c r="J44" s="4">
        <v>0</v>
      </c>
      <c r="K44" s="14">
        <v>0</v>
      </c>
    </row>
    <row r="45" spans="1:11" x14ac:dyDescent="0.2">
      <c r="A45" s="5" t="s">
        <v>69</v>
      </c>
      <c r="B45" s="4">
        <f t="shared" si="41"/>
        <v>132</v>
      </c>
      <c r="C45" s="14">
        <f>B45*100/B$36</f>
        <v>2.9696287964004497</v>
      </c>
      <c r="D45" s="4">
        <f>D46+D47</f>
        <v>132</v>
      </c>
      <c r="E45" s="14">
        <f>D45*100/D$36</f>
        <v>3.3375474083438683</v>
      </c>
      <c r="F45" s="4">
        <f>F46+F47</f>
        <v>0</v>
      </c>
      <c r="G45" s="14">
        <f>F45*100/F$36</f>
        <v>0</v>
      </c>
      <c r="H45" s="4">
        <f>H46+H47</f>
        <v>0</v>
      </c>
      <c r="I45" s="14">
        <f>H45*100/H$36</f>
        <v>0</v>
      </c>
      <c r="J45" s="4">
        <f>J46+J47</f>
        <v>0</v>
      </c>
      <c r="K45" s="14">
        <f>J45*100/J$36</f>
        <v>0</v>
      </c>
    </row>
    <row r="46" spans="1:11" x14ac:dyDescent="0.2">
      <c r="A46" s="5" t="s">
        <v>65</v>
      </c>
      <c r="B46" s="4">
        <f t="shared" si="41"/>
        <v>52</v>
      </c>
      <c r="C46" s="14">
        <f>B46*100/B$37</f>
        <v>2.2717343818261249</v>
      </c>
      <c r="D46" s="4">
        <v>52</v>
      </c>
      <c r="E46" s="14">
        <f>D46*100/D$37</f>
        <v>2.6078234704112337</v>
      </c>
      <c r="F46" s="4">
        <v>0</v>
      </c>
      <c r="G46" s="14">
        <f>F46*100/F$37</f>
        <v>0</v>
      </c>
      <c r="H46" s="4">
        <v>0</v>
      </c>
      <c r="I46" s="14">
        <f>H46*100/H$37</f>
        <v>0</v>
      </c>
      <c r="J46" s="4">
        <v>0</v>
      </c>
      <c r="K46" s="14">
        <f>J46*100/J$37</f>
        <v>0</v>
      </c>
    </row>
    <row r="47" spans="1:11" x14ac:dyDescent="0.2">
      <c r="A47" s="5" t="s">
        <v>66</v>
      </c>
      <c r="B47" s="4">
        <f t="shared" si="41"/>
        <v>80</v>
      </c>
      <c r="C47" s="14">
        <f>B47*100/B$38</f>
        <v>3.7105751391465676</v>
      </c>
      <c r="D47" s="4">
        <v>80</v>
      </c>
      <c r="E47" s="14">
        <f>D47*100/D$38</f>
        <v>4.0795512493625701</v>
      </c>
      <c r="F47" s="4">
        <v>0</v>
      </c>
      <c r="G47" s="14">
        <f>F47*100/F$38</f>
        <v>0</v>
      </c>
      <c r="H47" s="4">
        <v>0</v>
      </c>
      <c r="I47" s="14">
        <f>H47*100/H$38</f>
        <v>0</v>
      </c>
      <c r="J47" s="4">
        <v>0</v>
      </c>
      <c r="K47" s="14">
        <v>0</v>
      </c>
    </row>
    <row r="48" spans="1:11" x14ac:dyDescent="0.2">
      <c r="A48" s="5" t="s">
        <v>70</v>
      </c>
      <c r="B48" s="4">
        <f t="shared" si="41"/>
        <v>238</v>
      </c>
      <c r="C48" s="14">
        <f>B48*100/B$36</f>
        <v>5.3543307086614176</v>
      </c>
      <c r="D48" s="4">
        <f>D49+D50</f>
        <v>233</v>
      </c>
      <c r="E48" s="14">
        <f>D48*100/D$36</f>
        <v>5.8912768647281926</v>
      </c>
      <c r="F48" s="4">
        <f>F49+F50</f>
        <v>4</v>
      </c>
      <c r="G48" s="14">
        <f>F48*100/F$36</f>
        <v>1.4184397163120568</v>
      </c>
      <c r="H48" s="4">
        <f>H49+H50</f>
        <v>1</v>
      </c>
      <c r="I48" s="14">
        <f>H48*100/H$36</f>
        <v>0.51020408163265307</v>
      </c>
      <c r="J48" s="4">
        <f>J49+J50</f>
        <v>0</v>
      </c>
      <c r="K48" s="14">
        <f>J48*100/J$36</f>
        <v>0</v>
      </c>
    </row>
    <row r="49" spans="1:11" x14ac:dyDescent="0.2">
      <c r="A49" s="5" t="s">
        <v>65</v>
      </c>
      <c r="B49" s="4">
        <f t="shared" si="41"/>
        <v>86</v>
      </c>
      <c r="C49" s="14">
        <f>B49*100/B$37</f>
        <v>3.7570991699432068</v>
      </c>
      <c r="D49" s="4">
        <v>85</v>
      </c>
      <c r="E49" s="14">
        <f>D49*100/D$37</f>
        <v>4.262788365095286</v>
      </c>
      <c r="F49" s="4">
        <v>1</v>
      </c>
      <c r="G49" s="14">
        <f>F49*100/F$37</f>
        <v>0.65789473684210531</v>
      </c>
      <c r="H49" s="4">
        <v>0</v>
      </c>
      <c r="I49" s="14">
        <f>H49*100/H$37</f>
        <v>0</v>
      </c>
      <c r="J49" s="4">
        <v>0</v>
      </c>
      <c r="K49" s="14">
        <f>J49*100/J$37</f>
        <v>0</v>
      </c>
    </row>
    <row r="50" spans="1:11" x14ac:dyDescent="0.2">
      <c r="A50" s="5" t="s">
        <v>66</v>
      </c>
      <c r="B50" s="4">
        <f t="shared" si="41"/>
        <v>152</v>
      </c>
      <c r="C50" s="14">
        <f>B50*100/B$38</f>
        <v>7.050092764378479</v>
      </c>
      <c r="D50" s="4">
        <v>148</v>
      </c>
      <c r="E50" s="14">
        <f>D50*100/D$38</f>
        <v>7.5471698113207548</v>
      </c>
      <c r="F50" s="4">
        <v>3</v>
      </c>
      <c r="G50" s="14">
        <f>F50*100/F$38</f>
        <v>2.3076923076923075</v>
      </c>
      <c r="H50" s="4">
        <v>1</v>
      </c>
      <c r="I50" s="14">
        <f>H50*100/H$38</f>
        <v>1.5384615384615385</v>
      </c>
      <c r="J50" s="4">
        <v>0</v>
      </c>
      <c r="K50" s="14">
        <v>0</v>
      </c>
    </row>
    <row r="51" spans="1:11" x14ac:dyDescent="0.2">
      <c r="A51" s="5" t="s">
        <v>71</v>
      </c>
      <c r="B51" s="4">
        <f t="shared" si="41"/>
        <v>688</v>
      </c>
      <c r="C51" s="14">
        <f>B51*100/B$36</f>
        <v>15.478065241844769</v>
      </c>
      <c r="D51" s="4">
        <f>D52+D53</f>
        <v>670</v>
      </c>
      <c r="E51" s="14">
        <f>D51*100/D$36</f>
        <v>16.940581542351453</v>
      </c>
      <c r="F51" s="4">
        <f>F52+F53</f>
        <v>18</v>
      </c>
      <c r="G51" s="14">
        <f>F51*100/F$36</f>
        <v>6.3829787234042552</v>
      </c>
      <c r="H51" s="4">
        <f>H52+H53</f>
        <v>0</v>
      </c>
      <c r="I51" s="14">
        <f>H51*100/H$36</f>
        <v>0</v>
      </c>
      <c r="J51" s="4">
        <f>J52+J53</f>
        <v>0</v>
      </c>
      <c r="K51" s="14">
        <f>J51*100/J$36</f>
        <v>0</v>
      </c>
    </row>
    <row r="52" spans="1:11" x14ac:dyDescent="0.2">
      <c r="A52" s="5" t="s">
        <v>65</v>
      </c>
      <c r="B52" s="4">
        <f t="shared" si="41"/>
        <v>311</v>
      </c>
      <c r="C52" s="14">
        <f>B52*100/B$37</f>
        <v>13.586719091306247</v>
      </c>
      <c r="D52" s="4">
        <v>307</v>
      </c>
      <c r="E52" s="14">
        <f>D52*100/D$37</f>
        <v>15.396188565697091</v>
      </c>
      <c r="F52" s="4">
        <v>4</v>
      </c>
      <c r="G52" s="14">
        <f>F52*100/F$37</f>
        <v>2.6315789473684212</v>
      </c>
      <c r="H52" s="4">
        <v>0</v>
      </c>
      <c r="I52" s="14">
        <f>H52*100/H$37</f>
        <v>0</v>
      </c>
      <c r="J52" s="4">
        <v>0</v>
      </c>
      <c r="K52" s="14">
        <f>J52*100/J$37</f>
        <v>0</v>
      </c>
    </row>
    <row r="53" spans="1:11" x14ac:dyDescent="0.2">
      <c r="A53" s="5" t="s">
        <v>66</v>
      </c>
      <c r="B53" s="4">
        <f t="shared" si="41"/>
        <v>377</v>
      </c>
      <c r="C53" s="14">
        <f>B53*100/B$38</f>
        <v>17.486085343228201</v>
      </c>
      <c r="D53" s="4">
        <v>363</v>
      </c>
      <c r="E53" s="14">
        <f>D53*100/D$38</f>
        <v>18.510963793982661</v>
      </c>
      <c r="F53" s="4">
        <v>14</v>
      </c>
      <c r="G53" s="14">
        <f>F53*100/F$38</f>
        <v>10.76923076923077</v>
      </c>
      <c r="H53" s="4">
        <v>0</v>
      </c>
      <c r="I53" s="14">
        <f>H53*100/H$38</f>
        <v>0</v>
      </c>
      <c r="J53" s="4">
        <v>0</v>
      </c>
      <c r="K53" s="14">
        <v>0</v>
      </c>
    </row>
    <row r="54" spans="1:11" x14ac:dyDescent="0.2">
      <c r="A54" s="5" t="s">
        <v>72</v>
      </c>
      <c r="B54" s="4">
        <f t="shared" si="41"/>
        <v>1500</v>
      </c>
      <c r="C54" s="14">
        <f>B54*100/B$36</f>
        <v>33.745781777277841</v>
      </c>
      <c r="D54" s="4">
        <f>D55+D56</f>
        <v>1397</v>
      </c>
      <c r="E54" s="14">
        <f>D54*100/D$36</f>
        <v>35.322376738305941</v>
      </c>
      <c r="F54" s="4">
        <f>F55+F56</f>
        <v>91</v>
      </c>
      <c r="G54" s="14">
        <f>F54*100/F$36</f>
        <v>32.269503546099294</v>
      </c>
      <c r="H54" s="4">
        <f>H55+H56</f>
        <v>8</v>
      </c>
      <c r="I54" s="14">
        <f>H54*100/H$36</f>
        <v>4.0816326530612246</v>
      </c>
      <c r="J54" s="4">
        <f>J55+J56</f>
        <v>4</v>
      </c>
      <c r="K54" s="14">
        <f>J54*100/J$36</f>
        <v>33.333333333333336</v>
      </c>
    </row>
    <row r="55" spans="1:11" x14ac:dyDescent="0.2">
      <c r="A55" s="5" t="s">
        <v>65</v>
      </c>
      <c r="B55" s="4">
        <f t="shared" si="41"/>
        <v>742</v>
      </c>
      <c r="C55" s="14">
        <f>B55*100/B$37</f>
        <v>32.415902140672785</v>
      </c>
      <c r="D55" s="4">
        <v>687</v>
      </c>
      <c r="E55" s="14">
        <f>D55*100/D$37</f>
        <v>34.453360080240721</v>
      </c>
      <c r="F55" s="4">
        <v>43</v>
      </c>
      <c r="G55" s="14">
        <f>F55*100/F$37</f>
        <v>28.289473684210527</v>
      </c>
      <c r="H55" s="4">
        <v>8</v>
      </c>
      <c r="I55" s="14">
        <f>H55*100/H$37</f>
        <v>6.106870229007634</v>
      </c>
      <c r="J55" s="4">
        <v>4</v>
      </c>
      <c r="K55" s="14">
        <f>J55*100/J$37</f>
        <v>33.333333333333336</v>
      </c>
    </row>
    <row r="56" spans="1:11" x14ac:dyDescent="0.2">
      <c r="A56" s="5" t="s">
        <v>66</v>
      </c>
      <c r="B56" s="4">
        <f t="shared" si="41"/>
        <v>758</v>
      </c>
      <c r="C56" s="14">
        <f>B56*100/B$38</f>
        <v>35.157699443413726</v>
      </c>
      <c r="D56" s="4">
        <v>710</v>
      </c>
      <c r="E56" s="14">
        <f>D56*100/D$38</f>
        <v>36.206017338092806</v>
      </c>
      <c r="F56" s="4">
        <v>48</v>
      </c>
      <c r="G56" s="14">
        <f>F56*100/F$38</f>
        <v>36.92307692307692</v>
      </c>
      <c r="H56" s="4">
        <v>0</v>
      </c>
      <c r="I56" s="14">
        <f>H56*100/H$38</f>
        <v>0</v>
      </c>
      <c r="J56" s="4">
        <v>0</v>
      </c>
      <c r="K56" s="14">
        <v>0</v>
      </c>
    </row>
    <row r="57" spans="1:11" x14ac:dyDescent="0.2">
      <c r="A57" s="5" t="s">
        <v>73</v>
      </c>
      <c r="B57" s="4">
        <f t="shared" si="41"/>
        <v>1163</v>
      </c>
      <c r="C57" s="14">
        <f>B57*100/B$36</f>
        <v>26.164229471316087</v>
      </c>
      <c r="D57" s="4">
        <f>D58+D59</f>
        <v>952</v>
      </c>
      <c r="E57" s="14">
        <f>D57*100/D$36</f>
        <v>24.070796460176989</v>
      </c>
      <c r="F57" s="4">
        <f>F58+F59</f>
        <v>129</v>
      </c>
      <c r="G57" s="14">
        <f>F57*100/F$36</f>
        <v>45.744680851063826</v>
      </c>
      <c r="H57" s="4">
        <f>H58+H59</f>
        <v>78</v>
      </c>
      <c r="I57" s="14">
        <f>H57*100/H$36</f>
        <v>39.795918367346935</v>
      </c>
      <c r="J57" s="4">
        <f>J58+J59</f>
        <v>4</v>
      </c>
      <c r="K57" s="14">
        <f>J57*100/J$36</f>
        <v>33.333333333333336</v>
      </c>
    </row>
    <row r="58" spans="1:11" x14ac:dyDescent="0.2">
      <c r="A58" s="5" t="s">
        <v>65</v>
      </c>
      <c r="B58" s="4">
        <f t="shared" si="41"/>
        <v>714</v>
      </c>
      <c r="C58" s="14">
        <f>B58*100/B$37</f>
        <v>31.192660550458715</v>
      </c>
      <c r="D58" s="4">
        <v>569</v>
      </c>
      <c r="E58" s="14">
        <f>D58*100/D$37</f>
        <v>28.535606820461386</v>
      </c>
      <c r="F58" s="4">
        <v>80</v>
      </c>
      <c r="G58" s="14">
        <f>F58*100/F$37</f>
        <v>52.631578947368418</v>
      </c>
      <c r="H58" s="4">
        <v>61</v>
      </c>
      <c r="I58" s="14">
        <f>H58*100/H$37</f>
        <v>46.564885496183209</v>
      </c>
      <c r="J58" s="4">
        <v>4</v>
      </c>
      <c r="K58" s="14">
        <f>J58*100/J$37</f>
        <v>33.333333333333336</v>
      </c>
    </row>
    <row r="59" spans="1:11" x14ac:dyDescent="0.2">
      <c r="A59" s="5" t="s">
        <v>66</v>
      </c>
      <c r="B59" s="4">
        <f t="shared" si="41"/>
        <v>449</v>
      </c>
      <c r="C59" s="14">
        <f>B59*100/B$38</f>
        <v>20.82560296846011</v>
      </c>
      <c r="D59" s="4">
        <v>383</v>
      </c>
      <c r="E59" s="14">
        <f>D59*100/D$38</f>
        <v>19.530851606323303</v>
      </c>
      <c r="F59" s="4">
        <v>49</v>
      </c>
      <c r="G59" s="14">
        <f>F59*100/F$38</f>
        <v>37.692307692307693</v>
      </c>
      <c r="H59" s="4">
        <v>17</v>
      </c>
      <c r="I59" s="14">
        <f>H59*100/H$38</f>
        <v>26.153846153846153</v>
      </c>
      <c r="J59" s="4">
        <v>0</v>
      </c>
      <c r="K59" s="14">
        <v>0</v>
      </c>
    </row>
    <row r="60" spans="1:11" x14ac:dyDescent="0.2">
      <c r="A60" s="5" t="s">
        <v>74</v>
      </c>
      <c r="B60" s="4">
        <f t="shared" si="41"/>
        <v>222</v>
      </c>
      <c r="C60" s="14">
        <f>B60*100/B$36</f>
        <v>4.9943757030371208</v>
      </c>
      <c r="D60" s="4">
        <f>D61+D62</f>
        <v>120</v>
      </c>
      <c r="E60" s="14">
        <f>D60*100/D$36</f>
        <v>3.0341340075853349</v>
      </c>
      <c r="F60" s="4">
        <f>F61+F62</f>
        <v>23</v>
      </c>
      <c r="G60" s="14">
        <f>F60*100/F$36</f>
        <v>8.1560283687943258</v>
      </c>
      <c r="H60" s="4">
        <f>H61+H62</f>
        <v>78</v>
      </c>
      <c r="I60" s="14">
        <f>H60*100/H$36</f>
        <v>39.795918367346935</v>
      </c>
      <c r="J60" s="4">
        <f>J61+J62</f>
        <v>1</v>
      </c>
      <c r="K60" s="14">
        <f>J60*100/J$36</f>
        <v>8.3333333333333339</v>
      </c>
    </row>
    <row r="61" spans="1:11" x14ac:dyDescent="0.2">
      <c r="A61" s="5" t="s">
        <v>65</v>
      </c>
      <c r="B61" s="4">
        <f t="shared" si="41"/>
        <v>144</v>
      </c>
      <c r="C61" s="14">
        <f>B61*100/B$37</f>
        <v>6.290956749672346</v>
      </c>
      <c r="D61" s="4">
        <v>91</v>
      </c>
      <c r="E61" s="14">
        <f>D61*100/D$37</f>
        <v>4.5636910732196592</v>
      </c>
      <c r="F61" s="4">
        <v>15</v>
      </c>
      <c r="G61" s="14">
        <f>F61*100/F$37</f>
        <v>9.8684210526315788</v>
      </c>
      <c r="H61" s="4">
        <v>37</v>
      </c>
      <c r="I61" s="14">
        <f>H61*100/H$37</f>
        <v>28.244274809160306</v>
      </c>
      <c r="J61" s="4">
        <v>1</v>
      </c>
      <c r="K61" s="14">
        <f>J61*100/J$37</f>
        <v>8.3333333333333339</v>
      </c>
    </row>
    <row r="62" spans="1:11" x14ac:dyDescent="0.2">
      <c r="A62" s="5" t="s">
        <v>66</v>
      </c>
      <c r="B62" s="4">
        <f t="shared" si="41"/>
        <v>78</v>
      </c>
      <c r="C62" s="14">
        <f>B62*100/B$38</f>
        <v>3.6178107606679037</v>
      </c>
      <c r="D62" s="4">
        <v>29</v>
      </c>
      <c r="E62" s="14">
        <f>D62*100/D$38</f>
        <v>1.4788373278939317</v>
      </c>
      <c r="F62" s="4">
        <v>8</v>
      </c>
      <c r="G62" s="14">
        <f>F62*100/F$38</f>
        <v>6.1538461538461542</v>
      </c>
      <c r="H62" s="4">
        <v>41</v>
      </c>
      <c r="I62" s="14">
        <f>H62*100/H$38</f>
        <v>63.07692307692308</v>
      </c>
      <c r="J62" s="4">
        <v>0</v>
      </c>
      <c r="K62" s="14">
        <v>0</v>
      </c>
    </row>
    <row r="63" spans="1:11" x14ac:dyDescent="0.2">
      <c r="A63" s="5" t="s">
        <v>75</v>
      </c>
      <c r="B63" s="4">
        <f t="shared" si="41"/>
        <v>60</v>
      </c>
      <c r="C63" s="14">
        <f>B63*100/B$36</f>
        <v>1.3498312710911136</v>
      </c>
      <c r="D63" s="4">
        <f>D64+D65</f>
        <v>27</v>
      </c>
      <c r="E63" s="14">
        <f>D63*100/D$36</f>
        <v>0.68268015170670038</v>
      </c>
      <c r="F63" s="4">
        <f>F64+F65</f>
        <v>2</v>
      </c>
      <c r="G63" s="14">
        <f>F63*100/F$36</f>
        <v>0.70921985815602839</v>
      </c>
      <c r="H63" s="4">
        <f>H64+H65</f>
        <v>31</v>
      </c>
      <c r="I63" s="14">
        <f>H63*100/H$36</f>
        <v>15.816326530612244</v>
      </c>
      <c r="J63" s="4">
        <f>J64+J65</f>
        <v>0</v>
      </c>
      <c r="K63" s="14">
        <f>J63*100/J$36</f>
        <v>0</v>
      </c>
    </row>
    <row r="64" spans="1:11" x14ac:dyDescent="0.2">
      <c r="A64" s="5" t="s">
        <v>65</v>
      </c>
      <c r="B64" s="4">
        <f t="shared" si="41"/>
        <v>49</v>
      </c>
      <c r="C64" s="14">
        <f>B64*100/B$37</f>
        <v>2.1406727828746179</v>
      </c>
      <c r="D64" s="4">
        <v>22</v>
      </c>
      <c r="E64" s="14">
        <f>D64*100/D$37</f>
        <v>1.103309929789368</v>
      </c>
      <c r="F64" s="4">
        <v>2</v>
      </c>
      <c r="G64" s="14">
        <f>F64*100/F$37</f>
        <v>1.3157894736842106</v>
      </c>
      <c r="H64" s="4">
        <v>25</v>
      </c>
      <c r="I64" s="14">
        <f>H64*100/H$37</f>
        <v>19.083969465648856</v>
      </c>
      <c r="J64" s="4">
        <v>0</v>
      </c>
      <c r="K64" s="14">
        <f>J64*100/J$37</f>
        <v>0</v>
      </c>
    </row>
    <row r="65" spans="1:11" x14ac:dyDescent="0.2">
      <c r="A65" s="5" t="s">
        <v>66</v>
      </c>
      <c r="B65" s="4">
        <f t="shared" si="41"/>
        <v>11</v>
      </c>
      <c r="C65" s="14">
        <f>B65*100/B$38</f>
        <v>0.51020408163265307</v>
      </c>
      <c r="D65" s="4">
        <v>5</v>
      </c>
      <c r="E65" s="14">
        <f>D65*100/D$38</f>
        <v>0.25497195308516063</v>
      </c>
      <c r="F65" s="4">
        <v>0</v>
      </c>
      <c r="G65" s="14">
        <f>F65*100/F$38</f>
        <v>0</v>
      </c>
      <c r="H65" s="4">
        <v>6</v>
      </c>
      <c r="I65" s="14">
        <f>H65*100/H$38</f>
        <v>9.2307692307692299</v>
      </c>
      <c r="J65" s="4">
        <v>0</v>
      </c>
      <c r="K65" s="14">
        <v>0</v>
      </c>
    </row>
    <row r="66" spans="1:11" x14ac:dyDescent="0.2">
      <c r="A66" s="5" t="s">
        <v>305</v>
      </c>
    </row>
  </sheetData>
  <mergeCells count="9">
    <mergeCell ref="B19:C19"/>
    <mergeCell ref="D19:E19"/>
    <mergeCell ref="F19:G19"/>
    <mergeCell ref="A16:K16"/>
    <mergeCell ref="J2:K2"/>
    <mergeCell ref="B2:C2"/>
    <mergeCell ref="D2:E2"/>
    <mergeCell ref="F2:G2"/>
    <mergeCell ref="H2:I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3"/>
  <sheetViews>
    <sheetView view="pageBreakPreview" zoomScale="125" zoomScaleNormal="100" zoomScaleSheetLayoutView="125" workbookViewId="0">
      <selection activeCell="A2" sqref="A2"/>
    </sheetView>
  </sheetViews>
  <sheetFormatPr defaultRowHeight="10.199999999999999" x14ac:dyDescent="0.2"/>
  <cols>
    <col min="1" max="1" width="6.6640625" style="3" customWidth="1"/>
    <col min="2" max="16" width="5.109375" style="5" customWidth="1"/>
    <col min="17" max="79" width="5.33203125" style="5" customWidth="1"/>
    <col min="80" max="16384" width="8.88671875" style="5"/>
  </cols>
  <sheetData>
    <row r="1" spans="1:16" ht="10.8" thickBot="1" x14ac:dyDescent="0.25">
      <c r="A1" s="3" t="s">
        <v>306</v>
      </c>
      <c r="B1" s="13"/>
      <c r="C1" s="13"/>
      <c r="D1" s="16"/>
      <c r="E1" s="13"/>
      <c r="F1" s="13"/>
      <c r="G1" s="16"/>
      <c r="H1" s="13"/>
      <c r="I1" s="13"/>
      <c r="J1" s="16"/>
      <c r="K1" s="13"/>
      <c r="L1" s="13"/>
      <c r="M1" s="16"/>
      <c r="N1" s="13"/>
      <c r="O1" s="13"/>
      <c r="P1" s="16"/>
    </row>
    <row r="2" spans="1:16" ht="10.8" thickBot="1" x14ac:dyDescent="0.25">
      <c r="A2" s="6"/>
      <c r="B2" s="74" t="s">
        <v>44</v>
      </c>
      <c r="C2" s="74"/>
      <c r="D2" s="74"/>
      <c r="E2" s="74" t="s">
        <v>16</v>
      </c>
      <c r="F2" s="74"/>
      <c r="G2" s="74"/>
      <c r="H2" s="74" t="s">
        <v>17</v>
      </c>
      <c r="I2" s="74"/>
      <c r="J2" s="74"/>
      <c r="K2" s="74" t="s">
        <v>18</v>
      </c>
      <c r="L2" s="74"/>
      <c r="M2" s="74"/>
      <c r="N2" s="74" t="s">
        <v>45</v>
      </c>
      <c r="O2" s="74"/>
      <c r="P2" s="75"/>
    </row>
    <row r="3" spans="1:16" ht="10.8" thickBot="1" x14ac:dyDescent="0.25">
      <c r="A3" s="35"/>
      <c r="B3" s="74" t="s">
        <v>43</v>
      </c>
      <c r="C3" s="79" t="s">
        <v>78</v>
      </c>
      <c r="D3" s="80"/>
      <c r="E3" s="74" t="s">
        <v>78</v>
      </c>
      <c r="F3" s="79" t="s">
        <v>78</v>
      </c>
      <c r="G3" s="80"/>
      <c r="H3" s="74" t="s">
        <v>43</v>
      </c>
      <c r="I3" s="79" t="s">
        <v>78</v>
      </c>
      <c r="J3" s="80"/>
      <c r="K3" s="74" t="s">
        <v>43</v>
      </c>
      <c r="L3" s="79" t="s">
        <v>78</v>
      </c>
      <c r="M3" s="80"/>
      <c r="N3" s="74" t="s">
        <v>43</v>
      </c>
      <c r="O3" s="79" t="s">
        <v>78</v>
      </c>
      <c r="P3" s="80"/>
    </row>
    <row r="4" spans="1:16" ht="10.8" thickBot="1" x14ac:dyDescent="0.25">
      <c r="A4" s="7" t="s">
        <v>63</v>
      </c>
      <c r="B4" s="81"/>
      <c r="C4" s="10" t="s">
        <v>9</v>
      </c>
      <c r="D4" s="36" t="s">
        <v>10</v>
      </c>
      <c r="E4" s="81"/>
      <c r="F4" s="10" t="s">
        <v>9</v>
      </c>
      <c r="G4" s="36" t="s">
        <v>10</v>
      </c>
      <c r="H4" s="81"/>
      <c r="I4" s="10" t="s">
        <v>9</v>
      </c>
      <c r="J4" s="36" t="s">
        <v>10</v>
      </c>
      <c r="K4" s="81"/>
      <c r="L4" s="10" t="s">
        <v>9</v>
      </c>
      <c r="M4" s="36" t="s">
        <v>10</v>
      </c>
      <c r="N4" s="81"/>
      <c r="O4" s="10" t="s">
        <v>9</v>
      </c>
      <c r="P4" s="36" t="s">
        <v>10</v>
      </c>
    </row>
    <row r="5" spans="1:16" x14ac:dyDescent="0.2">
      <c r="A5" s="37">
        <v>1950</v>
      </c>
      <c r="B5" s="40"/>
      <c r="C5" s="38"/>
      <c r="D5" s="39"/>
      <c r="E5" s="40"/>
      <c r="F5" s="38"/>
      <c r="G5" s="39"/>
      <c r="H5" s="40"/>
      <c r="I5" s="38"/>
      <c r="J5" s="39"/>
      <c r="K5" s="40"/>
      <c r="L5" s="38"/>
      <c r="M5" s="39"/>
      <c r="N5" s="40"/>
      <c r="O5" s="38"/>
      <c r="P5" s="39"/>
    </row>
    <row r="6" spans="1:16" x14ac:dyDescent="0.2">
      <c r="A6" s="3" t="s">
        <v>79</v>
      </c>
      <c r="B6" s="38">
        <f>B7+B8</f>
        <v>6383</v>
      </c>
      <c r="C6" s="38">
        <f>C7+C8</f>
        <v>3593</v>
      </c>
      <c r="D6" s="39">
        <f>C6*100/B6</f>
        <v>56.290145699514333</v>
      </c>
      <c r="E6" s="38">
        <f>E7+E8</f>
        <v>5922</v>
      </c>
      <c r="F6" s="38">
        <f>F7+F8</f>
        <v>3151</v>
      </c>
      <c r="G6" s="39">
        <f>F6*100/E6</f>
        <v>53.208375548801079</v>
      </c>
      <c r="H6" s="38">
        <f>H7+H8</f>
        <v>260</v>
      </c>
      <c r="I6" s="38">
        <f>I7+I8</f>
        <v>242</v>
      </c>
      <c r="J6" s="39">
        <f>I6*100/H6</f>
        <v>93.07692307692308</v>
      </c>
      <c r="K6" s="38">
        <f>K7+K8</f>
        <v>193</v>
      </c>
      <c r="L6" s="38">
        <f>L7+L8</f>
        <v>193</v>
      </c>
      <c r="M6" s="39">
        <f>L6*100/K6</f>
        <v>100</v>
      </c>
      <c r="N6" s="38">
        <f>N7+N8</f>
        <v>8</v>
      </c>
      <c r="O6" s="38">
        <f>O7+O8</f>
        <v>7</v>
      </c>
      <c r="P6" s="39">
        <f>O6*100/N6</f>
        <v>87.5</v>
      </c>
    </row>
    <row r="7" spans="1:16" x14ac:dyDescent="0.2">
      <c r="A7" s="3" t="s">
        <v>7</v>
      </c>
      <c r="B7" s="38">
        <f>E7+H7+K7+N7</f>
        <v>3290</v>
      </c>
      <c r="C7" s="38">
        <f>F7+I7+L7+O7</f>
        <v>2207</v>
      </c>
      <c r="D7" s="39">
        <f t="shared" ref="D7:D8" si="0">C7*100/B7</f>
        <v>67.082066869300917</v>
      </c>
      <c r="E7" s="38">
        <v>3008</v>
      </c>
      <c r="F7" s="38">
        <v>1931</v>
      </c>
      <c r="G7" s="39">
        <f t="shared" ref="G7:G8" si="1">F7*100/E7</f>
        <v>64.19547872340425</v>
      </c>
      <c r="H7" s="38">
        <v>156</v>
      </c>
      <c r="I7" s="38">
        <v>151</v>
      </c>
      <c r="J7" s="39">
        <f t="shared" ref="J7:J8" si="2">I7*100/H7</f>
        <v>96.794871794871796</v>
      </c>
      <c r="K7" s="38">
        <v>118</v>
      </c>
      <c r="L7" s="38">
        <v>118</v>
      </c>
      <c r="M7" s="39">
        <f t="shared" ref="M7:M8" si="3">L7*100/K7</f>
        <v>100</v>
      </c>
      <c r="N7" s="38">
        <v>8</v>
      </c>
      <c r="O7" s="38">
        <v>7</v>
      </c>
      <c r="P7" s="39">
        <f t="shared" ref="P7" si="4">O7*100/N7</f>
        <v>87.5</v>
      </c>
    </row>
    <row r="8" spans="1:16" x14ac:dyDescent="0.2">
      <c r="A8" s="3" t="s">
        <v>8</v>
      </c>
      <c r="B8" s="38">
        <f>E8+H8+K8+N8</f>
        <v>3093</v>
      </c>
      <c r="C8" s="38">
        <f>F8+I8+L8+O8</f>
        <v>1386</v>
      </c>
      <c r="D8" s="39">
        <f t="shared" si="0"/>
        <v>44.81086323957323</v>
      </c>
      <c r="E8" s="38">
        <v>2914</v>
      </c>
      <c r="F8" s="38">
        <v>1220</v>
      </c>
      <c r="G8" s="39">
        <f t="shared" si="1"/>
        <v>41.866849691146193</v>
      </c>
      <c r="H8" s="38">
        <v>104</v>
      </c>
      <c r="I8" s="38">
        <v>91</v>
      </c>
      <c r="J8" s="39">
        <f t="shared" si="2"/>
        <v>87.5</v>
      </c>
      <c r="K8" s="38">
        <v>75</v>
      </c>
      <c r="L8" s="38">
        <v>75</v>
      </c>
      <c r="M8" s="39">
        <f t="shared" si="3"/>
        <v>100</v>
      </c>
      <c r="N8" s="38">
        <v>0</v>
      </c>
      <c r="O8" s="38">
        <v>0</v>
      </c>
      <c r="P8" s="39" t="s">
        <v>199</v>
      </c>
    </row>
    <row r="9" spans="1:16" x14ac:dyDescent="0.2">
      <c r="A9" s="37">
        <v>1940</v>
      </c>
      <c r="B9" s="38"/>
      <c r="C9" s="38"/>
      <c r="D9" s="39"/>
      <c r="E9" s="38"/>
      <c r="F9" s="38"/>
      <c r="G9" s="39"/>
      <c r="H9" s="38"/>
      <c r="I9" s="38"/>
      <c r="J9" s="39"/>
      <c r="K9" s="38"/>
      <c r="L9" s="38"/>
      <c r="M9" s="39"/>
      <c r="N9" s="38"/>
      <c r="O9" s="38"/>
      <c r="P9" s="39"/>
    </row>
    <row r="10" spans="1:16" x14ac:dyDescent="0.2">
      <c r="A10" s="3" t="s">
        <v>79</v>
      </c>
      <c r="B10" s="13">
        <v>8638</v>
      </c>
      <c r="C10" s="13">
        <v>3999</v>
      </c>
      <c r="D10" s="16">
        <f>C10*100/B10</f>
        <v>46.295438758971983</v>
      </c>
      <c r="E10" s="13">
        <v>7647</v>
      </c>
      <c r="F10" s="13">
        <v>3168</v>
      </c>
      <c r="G10" s="16">
        <f>F10*100/E10</f>
        <v>41.428010984699881</v>
      </c>
      <c r="H10" s="13">
        <v>722</v>
      </c>
      <c r="I10" s="13">
        <v>565</v>
      </c>
      <c r="J10" s="16">
        <f>I10*100/H10</f>
        <v>78.254847645429365</v>
      </c>
      <c r="K10" s="13">
        <v>255</v>
      </c>
      <c r="L10" s="13">
        <v>255</v>
      </c>
      <c r="M10" s="16">
        <f>L10*100/K10</f>
        <v>100</v>
      </c>
      <c r="N10" s="13">
        <v>14</v>
      </c>
      <c r="O10" s="13">
        <v>11</v>
      </c>
      <c r="P10" s="16">
        <f>O10*100/N10</f>
        <v>78.571428571428569</v>
      </c>
    </row>
    <row r="11" spans="1:16" x14ac:dyDescent="0.2">
      <c r="A11" s="3" t="s">
        <v>7</v>
      </c>
      <c r="B11" s="13">
        <v>4426</v>
      </c>
      <c r="C11" s="13">
        <v>2405</v>
      </c>
      <c r="D11" s="16">
        <f>C11*100/B11</f>
        <v>54.338002711251697</v>
      </c>
      <c r="E11" s="13">
        <v>3841</v>
      </c>
      <c r="F11" s="13">
        <v>1903</v>
      </c>
      <c r="G11" s="16">
        <f>F11*100/E11</f>
        <v>49.544389481905753</v>
      </c>
      <c r="H11" s="13">
        <v>391</v>
      </c>
      <c r="I11" s="13">
        <v>311</v>
      </c>
      <c r="J11" s="16">
        <f>I11*100/H11</f>
        <v>79.539641943734011</v>
      </c>
      <c r="K11" s="13">
        <v>180</v>
      </c>
      <c r="L11" s="13">
        <v>180</v>
      </c>
      <c r="M11" s="16">
        <f>L11*100/K11</f>
        <v>100</v>
      </c>
      <c r="N11" s="13">
        <v>14</v>
      </c>
      <c r="O11" s="13">
        <v>11</v>
      </c>
      <c r="P11" s="16">
        <f>O11*100/N11</f>
        <v>78.571428571428569</v>
      </c>
    </row>
    <row r="12" spans="1:16" ht="10.8" thickBot="1" x14ac:dyDescent="0.25">
      <c r="A12" s="3" t="s">
        <v>8</v>
      </c>
      <c r="B12" s="13">
        <v>4212</v>
      </c>
      <c r="C12" s="13">
        <v>1594</v>
      </c>
      <c r="D12" s="16">
        <f>C12*100/B12</f>
        <v>37.844254510921175</v>
      </c>
      <c r="E12" s="13">
        <v>3806</v>
      </c>
      <c r="F12" s="13">
        <v>1265</v>
      </c>
      <c r="G12" s="16">
        <f>F12*100/E12</f>
        <v>33.236994219653177</v>
      </c>
      <c r="H12" s="13">
        <v>331</v>
      </c>
      <c r="I12" s="13">
        <v>254</v>
      </c>
      <c r="J12" s="16">
        <f>I12*100/H12</f>
        <v>76.737160120845928</v>
      </c>
      <c r="K12" s="13">
        <v>75</v>
      </c>
      <c r="L12" s="13">
        <v>75</v>
      </c>
      <c r="M12" s="16">
        <f>L12*100/K12</f>
        <v>100</v>
      </c>
      <c r="N12" s="13">
        <v>0</v>
      </c>
      <c r="O12" s="13">
        <v>0</v>
      </c>
      <c r="P12" s="16">
        <v>0</v>
      </c>
    </row>
    <row r="13" spans="1:16" x14ac:dyDescent="0.2">
      <c r="A13" s="17" t="s">
        <v>5</v>
      </c>
      <c r="B13" s="19"/>
      <c r="C13" s="19"/>
      <c r="D13" s="52"/>
      <c r="E13" s="19"/>
      <c r="F13" s="19"/>
      <c r="G13" s="52"/>
      <c r="H13" s="19"/>
      <c r="I13" s="19"/>
      <c r="J13" s="52"/>
      <c r="K13" s="19"/>
      <c r="L13" s="19"/>
      <c r="M13" s="52"/>
      <c r="N13" s="19"/>
      <c r="O13" s="19"/>
      <c r="P13" s="52"/>
    </row>
  </sheetData>
  <mergeCells count="15">
    <mergeCell ref="O3:P3"/>
    <mergeCell ref="H3:H4"/>
    <mergeCell ref="I3:J3"/>
    <mergeCell ref="K3:K4"/>
    <mergeCell ref="L3:M3"/>
    <mergeCell ref="B2:D2"/>
    <mergeCell ref="E2:G2"/>
    <mergeCell ref="H2:J2"/>
    <mergeCell ref="K2:M2"/>
    <mergeCell ref="N2:P2"/>
    <mergeCell ref="B3:B4"/>
    <mergeCell ref="C3:D3"/>
    <mergeCell ref="E3:E4"/>
    <mergeCell ref="F3:G3"/>
    <mergeCell ref="N3:N4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86D7-1A0B-48C2-8F1F-7F9EC1077E46}">
  <dimension ref="A1:J28"/>
  <sheetViews>
    <sheetView view="pageBreakPreview" zoomScale="125" zoomScaleNormal="100" zoomScaleSheetLayoutView="125" workbookViewId="0">
      <selection activeCell="E7" sqref="E7"/>
    </sheetView>
  </sheetViews>
  <sheetFormatPr defaultRowHeight="10.199999999999999" x14ac:dyDescent="0.2"/>
  <cols>
    <col min="1" max="1" width="18.88671875" style="4" customWidth="1"/>
    <col min="2" max="10" width="7.5546875" style="4" customWidth="1"/>
    <col min="11" max="11" width="8.21875" style="4" customWidth="1"/>
    <col min="12" max="16384" width="8.88671875" style="4"/>
  </cols>
  <sheetData>
    <row r="1" spans="1:10" x14ac:dyDescent="0.2">
      <c r="A1" s="4" t="s">
        <v>307</v>
      </c>
    </row>
    <row r="2" spans="1:10" x14ac:dyDescent="0.2">
      <c r="A2" s="24"/>
      <c r="B2" s="83" t="s">
        <v>43</v>
      </c>
      <c r="C2" s="83"/>
      <c r="D2" s="83"/>
      <c r="E2" s="83" t="s">
        <v>16</v>
      </c>
      <c r="F2" s="83"/>
      <c r="G2" s="83"/>
      <c r="H2" s="83" t="s">
        <v>45</v>
      </c>
      <c r="I2" s="83"/>
      <c r="J2" s="84"/>
    </row>
    <row r="3" spans="1:10" x14ac:dyDescent="0.2">
      <c r="A3" s="25"/>
      <c r="B3" s="26" t="s">
        <v>43</v>
      </c>
      <c r="C3" s="26" t="s">
        <v>219</v>
      </c>
      <c r="D3" s="26" t="s">
        <v>220</v>
      </c>
      <c r="E3" s="26" t="s">
        <v>43</v>
      </c>
      <c r="F3" s="26" t="s">
        <v>219</v>
      </c>
      <c r="G3" s="26" t="s">
        <v>220</v>
      </c>
      <c r="H3" s="26" t="s">
        <v>43</v>
      </c>
      <c r="I3" s="26" t="s">
        <v>219</v>
      </c>
      <c r="J3" s="27" t="s">
        <v>220</v>
      </c>
    </row>
    <row r="4" spans="1:10" x14ac:dyDescent="0.2">
      <c r="A4" s="4" t="s">
        <v>235</v>
      </c>
      <c r="B4" s="4">
        <f>C4+D4</f>
        <v>10596</v>
      </c>
      <c r="C4" s="4">
        <f>C5+C6+C7</f>
        <v>5428</v>
      </c>
      <c r="D4" s="4">
        <f>D5+D6+D7</f>
        <v>5168</v>
      </c>
      <c r="E4" s="4">
        <f>F4+G4</f>
        <v>9867</v>
      </c>
      <c r="F4" s="4">
        <f>F5+F6+F7</f>
        <v>4969</v>
      </c>
      <c r="G4" s="4">
        <f>G5+G6+G7</f>
        <v>4898</v>
      </c>
      <c r="H4" s="4">
        <f>B4-E4</f>
        <v>729</v>
      </c>
      <c r="I4" s="4">
        <f t="shared" ref="I4:J7" si="0">C4-F4</f>
        <v>459</v>
      </c>
      <c r="J4" s="4">
        <f t="shared" si="0"/>
        <v>270</v>
      </c>
    </row>
    <row r="5" spans="1:10" x14ac:dyDescent="0.2">
      <c r="A5" s="4" t="s">
        <v>236</v>
      </c>
      <c r="B5" s="4">
        <f t="shared" ref="B5:B7" si="1">C5+D5</f>
        <v>5650</v>
      </c>
      <c r="C5" s="4">
        <v>3674</v>
      </c>
      <c r="D5" s="4">
        <v>1976</v>
      </c>
      <c r="E5" s="4">
        <f t="shared" ref="E5:E7" si="2">F5+G5</f>
        <v>5340</v>
      </c>
      <c r="F5" s="4">
        <v>3440</v>
      </c>
      <c r="G5" s="4">
        <v>1900</v>
      </c>
      <c r="H5" s="4">
        <f t="shared" ref="H5:H7" si="3">B5-E5</f>
        <v>310</v>
      </c>
      <c r="I5" s="4">
        <f t="shared" si="0"/>
        <v>234</v>
      </c>
      <c r="J5" s="4">
        <f t="shared" si="0"/>
        <v>76</v>
      </c>
    </row>
    <row r="6" spans="1:10" x14ac:dyDescent="0.2">
      <c r="A6" s="4" t="s">
        <v>237</v>
      </c>
      <c r="B6" s="4">
        <f t="shared" si="1"/>
        <v>252</v>
      </c>
      <c r="C6" s="4">
        <v>248</v>
      </c>
      <c r="D6" s="4">
        <v>4</v>
      </c>
      <c r="E6" s="4">
        <f t="shared" si="2"/>
        <v>98</v>
      </c>
      <c r="F6" s="4">
        <v>98</v>
      </c>
      <c r="G6" s="4">
        <v>0</v>
      </c>
      <c r="H6" s="4">
        <f t="shared" si="3"/>
        <v>154</v>
      </c>
      <c r="I6" s="4">
        <f t="shared" si="0"/>
        <v>150</v>
      </c>
      <c r="J6" s="4">
        <f t="shared" si="0"/>
        <v>4</v>
      </c>
    </row>
    <row r="7" spans="1:10" x14ac:dyDescent="0.2">
      <c r="A7" s="4" t="s">
        <v>238</v>
      </c>
      <c r="B7" s="4">
        <f t="shared" si="1"/>
        <v>4694</v>
      </c>
      <c r="C7" s="4">
        <v>1506</v>
      </c>
      <c r="D7" s="4">
        <v>3188</v>
      </c>
      <c r="E7" s="4">
        <f t="shared" si="2"/>
        <v>4429</v>
      </c>
      <c r="F7" s="4">
        <v>1431</v>
      </c>
      <c r="G7" s="4">
        <v>2998</v>
      </c>
      <c r="H7" s="4">
        <f t="shared" si="3"/>
        <v>265</v>
      </c>
      <c r="I7" s="4">
        <f t="shared" si="0"/>
        <v>75</v>
      </c>
      <c r="J7" s="4">
        <f t="shared" si="0"/>
        <v>190</v>
      </c>
    </row>
    <row r="8" spans="1:10" x14ac:dyDescent="0.2">
      <c r="A8" s="82" t="s">
        <v>239</v>
      </c>
      <c r="B8" s="82"/>
      <c r="C8" s="82"/>
      <c r="D8" s="82"/>
      <c r="E8" s="82"/>
      <c r="F8" s="82"/>
      <c r="G8" s="82"/>
      <c r="H8" s="82"/>
      <c r="I8" s="82"/>
      <c r="J8" s="82"/>
    </row>
    <row r="11" spans="1:10" x14ac:dyDescent="0.2">
      <c r="A11" s="4" t="s">
        <v>308</v>
      </c>
    </row>
    <row r="12" spans="1:10" x14ac:dyDescent="0.2">
      <c r="A12" s="24"/>
      <c r="B12" s="83" t="s">
        <v>43</v>
      </c>
      <c r="C12" s="83"/>
      <c r="D12" s="83"/>
      <c r="E12" s="83" t="s">
        <v>16</v>
      </c>
      <c r="F12" s="83"/>
      <c r="G12" s="83"/>
      <c r="H12" s="83" t="s">
        <v>45</v>
      </c>
      <c r="I12" s="83"/>
      <c r="J12" s="84"/>
    </row>
    <row r="13" spans="1:10" x14ac:dyDescent="0.2">
      <c r="A13" s="25"/>
      <c r="B13" s="26" t="s">
        <v>43</v>
      </c>
      <c r="C13" s="26" t="s">
        <v>219</v>
      </c>
      <c r="D13" s="26" t="s">
        <v>220</v>
      </c>
      <c r="E13" s="26" t="s">
        <v>43</v>
      </c>
      <c r="F13" s="26" t="s">
        <v>219</v>
      </c>
      <c r="G13" s="26" t="s">
        <v>220</v>
      </c>
      <c r="H13" s="26" t="s">
        <v>43</v>
      </c>
      <c r="I13" s="26" t="s">
        <v>219</v>
      </c>
      <c r="J13" s="27" t="s">
        <v>220</v>
      </c>
    </row>
    <row r="14" spans="1:10" x14ac:dyDescent="0.2">
      <c r="A14" s="4" t="s">
        <v>234</v>
      </c>
      <c r="B14" s="4">
        <f>SUM(B15:B27)</f>
        <v>5650</v>
      </c>
      <c r="C14" s="4">
        <f t="shared" ref="C14:J14" si="4">SUM(C15:C27)</f>
        <v>3674</v>
      </c>
      <c r="D14" s="4">
        <f t="shared" si="4"/>
        <v>1976</v>
      </c>
      <c r="E14" s="4">
        <f t="shared" si="4"/>
        <v>5340</v>
      </c>
      <c r="F14" s="4">
        <f t="shared" si="4"/>
        <v>3440</v>
      </c>
      <c r="G14" s="4">
        <f t="shared" si="4"/>
        <v>1900</v>
      </c>
      <c r="H14" s="4">
        <f t="shared" si="4"/>
        <v>310</v>
      </c>
      <c r="I14" s="4">
        <f t="shared" si="4"/>
        <v>234</v>
      </c>
      <c r="J14" s="4">
        <f t="shared" si="4"/>
        <v>76</v>
      </c>
    </row>
    <row r="15" spans="1:10" x14ac:dyDescent="0.2">
      <c r="A15" s="4" t="s">
        <v>222</v>
      </c>
      <c r="B15" s="4">
        <f>C15+D15</f>
        <v>421</v>
      </c>
      <c r="C15" s="4">
        <v>324</v>
      </c>
      <c r="D15" s="4">
        <v>97</v>
      </c>
      <c r="E15" s="4">
        <f>F15+G15</f>
        <v>360</v>
      </c>
      <c r="F15" s="4">
        <v>286</v>
      </c>
      <c r="G15" s="4">
        <v>74</v>
      </c>
      <c r="H15" s="4">
        <f>B15-E15</f>
        <v>61</v>
      </c>
      <c r="I15" s="4">
        <f t="shared" ref="I15:J15" si="5">C15-F15</f>
        <v>38</v>
      </c>
      <c r="J15" s="4">
        <f t="shared" si="5"/>
        <v>23</v>
      </c>
    </row>
    <row r="16" spans="1:10" x14ac:dyDescent="0.2">
      <c r="A16" s="4" t="s">
        <v>223</v>
      </c>
      <c r="B16" s="4">
        <f t="shared" ref="B16:B27" si="6">C16+D16</f>
        <v>529</v>
      </c>
      <c r="C16" s="4">
        <v>525</v>
      </c>
      <c r="D16" s="4">
        <v>4</v>
      </c>
      <c r="E16" s="4">
        <f t="shared" ref="E16:E27" si="7">F16+G16</f>
        <v>523</v>
      </c>
      <c r="F16" s="4">
        <v>519</v>
      </c>
      <c r="G16" s="4">
        <v>4</v>
      </c>
      <c r="H16" s="4">
        <f t="shared" ref="H16:H27" si="8">B16-E16</f>
        <v>6</v>
      </c>
      <c r="I16" s="4">
        <f t="shared" ref="I16:I27" si="9">C16-F16</f>
        <v>6</v>
      </c>
      <c r="J16" s="4">
        <f t="shared" ref="J16:J27" si="10">D16-G16</f>
        <v>0</v>
      </c>
    </row>
    <row r="17" spans="1:10" x14ac:dyDescent="0.2">
      <c r="A17" s="4" t="s">
        <v>224</v>
      </c>
      <c r="B17" s="4">
        <f t="shared" si="6"/>
        <v>722</v>
      </c>
      <c r="C17" s="4">
        <v>686</v>
      </c>
      <c r="D17" s="4">
        <v>36</v>
      </c>
      <c r="E17" s="4">
        <f t="shared" si="7"/>
        <v>709</v>
      </c>
      <c r="F17" s="4">
        <v>675</v>
      </c>
      <c r="G17" s="4">
        <v>34</v>
      </c>
      <c r="H17" s="4">
        <f t="shared" si="8"/>
        <v>13</v>
      </c>
      <c r="I17" s="4">
        <f t="shared" si="9"/>
        <v>11</v>
      </c>
      <c r="J17" s="4">
        <f t="shared" si="10"/>
        <v>2</v>
      </c>
    </row>
    <row r="18" spans="1:10" x14ac:dyDescent="0.2">
      <c r="A18" s="4" t="s">
        <v>225</v>
      </c>
      <c r="B18" s="4">
        <f t="shared" si="6"/>
        <v>143</v>
      </c>
      <c r="C18" s="4">
        <v>116</v>
      </c>
      <c r="D18" s="4">
        <v>27</v>
      </c>
      <c r="E18" s="4">
        <f t="shared" si="7"/>
        <v>95</v>
      </c>
      <c r="F18" s="4">
        <v>76</v>
      </c>
      <c r="G18" s="4">
        <v>19</v>
      </c>
      <c r="H18" s="4">
        <f t="shared" si="8"/>
        <v>48</v>
      </c>
      <c r="I18" s="4">
        <f t="shared" si="9"/>
        <v>40</v>
      </c>
      <c r="J18" s="4">
        <f t="shared" si="10"/>
        <v>8</v>
      </c>
    </row>
    <row r="19" spans="1:10" x14ac:dyDescent="0.2">
      <c r="A19" s="4" t="s">
        <v>226</v>
      </c>
      <c r="B19" s="4">
        <f t="shared" si="6"/>
        <v>128</v>
      </c>
      <c r="C19" s="4">
        <v>108</v>
      </c>
      <c r="D19" s="4">
        <v>20</v>
      </c>
      <c r="E19" s="4">
        <f t="shared" si="7"/>
        <v>92</v>
      </c>
      <c r="F19" s="4">
        <v>85</v>
      </c>
      <c r="G19" s="4">
        <v>7</v>
      </c>
      <c r="H19" s="4">
        <f t="shared" si="8"/>
        <v>36</v>
      </c>
      <c r="I19" s="4">
        <f t="shared" si="9"/>
        <v>23</v>
      </c>
      <c r="J19" s="4">
        <f t="shared" si="10"/>
        <v>13</v>
      </c>
    </row>
    <row r="20" spans="1:10" x14ac:dyDescent="0.2">
      <c r="A20" s="4" t="s">
        <v>227</v>
      </c>
      <c r="B20" s="4">
        <f t="shared" si="6"/>
        <v>20</v>
      </c>
      <c r="C20" s="4">
        <v>10</v>
      </c>
      <c r="D20" s="4">
        <v>10</v>
      </c>
      <c r="E20" s="4">
        <f t="shared" si="7"/>
        <v>10</v>
      </c>
      <c r="F20" s="4">
        <v>6</v>
      </c>
      <c r="G20" s="4">
        <v>4</v>
      </c>
      <c r="H20" s="4">
        <f t="shared" si="8"/>
        <v>10</v>
      </c>
      <c r="I20" s="4">
        <f t="shared" si="9"/>
        <v>4</v>
      </c>
      <c r="J20" s="4">
        <f t="shared" si="10"/>
        <v>6</v>
      </c>
    </row>
    <row r="21" spans="1:10" x14ac:dyDescent="0.2">
      <c r="A21" s="4" t="s">
        <v>228</v>
      </c>
      <c r="B21" s="4">
        <f t="shared" si="6"/>
        <v>390</v>
      </c>
      <c r="C21" s="4">
        <v>384</v>
      </c>
      <c r="D21" s="4">
        <v>6</v>
      </c>
      <c r="E21" s="4">
        <f t="shared" si="7"/>
        <v>311</v>
      </c>
      <c r="F21" s="4">
        <v>305</v>
      </c>
      <c r="G21" s="4">
        <v>6</v>
      </c>
      <c r="H21" s="4">
        <f t="shared" si="8"/>
        <v>79</v>
      </c>
      <c r="I21" s="4">
        <f t="shared" si="9"/>
        <v>79</v>
      </c>
      <c r="J21" s="4">
        <f t="shared" si="10"/>
        <v>0</v>
      </c>
    </row>
    <row r="22" spans="1:10" x14ac:dyDescent="0.2">
      <c r="A22" s="4" t="s">
        <v>229</v>
      </c>
      <c r="B22" s="4">
        <f t="shared" si="6"/>
        <v>1330</v>
      </c>
      <c r="C22" s="4">
        <v>174</v>
      </c>
      <c r="D22" s="4">
        <v>1156</v>
      </c>
      <c r="E22" s="4">
        <f t="shared" si="7"/>
        <v>1308</v>
      </c>
      <c r="F22" s="4">
        <v>159</v>
      </c>
      <c r="G22" s="4">
        <v>1149</v>
      </c>
      <c r="H22" s="4">
        <f t="shared" si="8"/>
        <v>22</v>
      </c>
      <c r="I22" s="4">
        <f t="shared" si="9"/>
        <v>15</v>
      </c>
      <c r="J22" s="4">
        <f t="shared" si="10"/>
        <v>7</v>
      </c>
    </row>
    <row r="23" spans="1:10" x14ac:dyDescent="0.2">
      <c r="A23" s="4" t="s">
        <v>230</v>
      </c>
      <c r="B23" s="4">
        <f t="shared" si="6"/>
        <v>65</v>
      </c>
      <c r="C23" s="4">
        <v>7</v>
      </c>
      <c r="D23" s="4">
        <v>58</v>
      </c>
      <c r="E23" s="4">
        <f t="shared" si="7"/>
        <v>62</v>
      </c>
      <c r="F23" s="4">
        <v>7</v>
      </c>
      <c r="G23" s="4">
        <v>55</v>
      </c>
      <c r="H23" s="4">
        <f t="shared" si="8"/>
        <v>3</v>
      </c>
      <c r="I23" s="4">
        <f t="shared" si="9"/>
        <v>0</v>
      </c>
      <c r="J23" s="4">
        <f t="shared" si="10"/>
        <v>3</v>
      </c>
    </row>
    <row r="24" spans="1:10" x14ac:dyDescent="0.2">
      <c r="A24" s="4" t="s">
        <v>231</v>
      </c>
      <c r="B24" s="4">
        <f t="shared" si="6"/>
        <v>138</v>
      </c>
      <c r="C24" s="4">
        <v>54</v>
      </c>
      <c r="D24" s="4">
        <v>84</v>
      </c>
      <c r="E24" s="4">
        <f t="shared" si="7"/>
        <v>130</v>
      </c>
      <c r="F24" s="4">
        <v>52</v>
      </c>
      <c r="G24" s="4">
        <v>78</v>
      </c>
      <c r="H24" s="4">
        <f t="shared" si="8"/>
        <v>8</v>
      </c>
      <c r="I24" s="4">
        <f t="shared" si="9"/>
        <v>2</v>
      </c>
      <c r="J24" s="4">
        <f t="shared" si="10"/>
        <v>6</v>
      </c>
    </row>
    <row r="25" spans="1:10" x14ac:dyDescent="0.2">
      <c r="A25" s="4" t="s">
        <v>232</v>
      </c>
      <c r="B25" s="4">
        <f t="shared" si="6"/>
        <v>1329</v>
      </c>
      <c r="C25" s="4">
        <v>931</v>
      </c>
      <c r="D25" s="4">
        <v>398</v>
      </c>
      <c r="E25" s="4">
        <f t="shared" si="7"/>
        <v>1315</v>
      </c>
      <c r="F25" s="4">
        <v>924</v>
      </c>
      <c r="G25" s="4">
        <v>391</v>
      </c>
      <c r="H25" s="4">
        <f t="shared" si="8"/>
        <v>14</v>
      </c>
      <c r="I25" s="4">
        <f t="shared" si="9"/>
        <v>7</v>
      </c>
      <c r="J25" s="4">
        <f t="shared" si="10"/>
        <v>7</v>
      </c>
    </row>
    <row r="26" spans="1:10" x14ac:dyDescent="0.2">
      <c r="A26" s="4" t="s">
        <v>233</v>
      </c>
      <c r="B26" s="4">
        <f t="shared" si="6"/>
        <v>429</v>
      </c>
      <c r="C26" s="4">
        <v>351</v>
      </c>
      <c r="D26" s="4">
        <v>78</v>
      </c>
      <c r="E26" s="4">
        <f t="shared" si="7"/>
        <v>420</v>
      </c>
      <c r="F26" s="4">
        <v>342</v>
      </c>
      <c r="G26" s="4">
        <v>78</v>
      </c>
      <c r="H26" s="4">
        <f t="shared" si="8"/>
        <v>9</v>
      </c>
      <c r="I26" s="4">
        <f t="shared" si="9"/>
        <v>9</v>
      </c>
      <c r="J26" s="4">
        <f t="shared" si="10"/>
        <v>0</v>
      </c>
    </row>
    <row r="27" spans="1:10" x14ac:dyDescent="0.2">
      <c r="A27" s="4" t="s">
        <v>217</v>
      </c>
      <c r="B27" s="4">
        <f t="shared" si="6"/>
        <v>6</v>
      </c>
      <c r="C27" s="4">
        <v>4</v>
      </c>
      <c r="D27" s="4">
        <v>2</v>
      </c>
      <c r="E27" s="4">
        <f t="shared" si="7"/>
        <v>5</v>
      </c>
      <c r="F27" s="4">
        <v>4</v>
      </c>
      <c r="G27" s="4">
        <v>1</v>
      </c>
      <c r="H27" s="4">
        <f t="shared" si="8"/>
        <v>1</v>
      </c>
      <c r="I27" s="4">
        <f t="shared" si="9"/>
        <v>0</v>
      </c>
      <c r="J27" s="4">
        <f t="shared" si="10"/>
        <v>1</v>
      </c>
    </row>
    <row r="28" spans="1:10" x14ac:dyDescent="0.2">
      <c r="A28" s="82" t="s">
        <v>239</v>
      </c>
      <c r="B28" s="82"/>
      <c r="C28" s="82"/>
      <c r="D28" s="82"/>
      <c r="E28" s="82"/>
      <c r="F28" s="82"/>
      <c r="G28" s="82"/>
      <c r="H28" s="82"/>
      <c r="I28" s="82"/>
      <c r="J28" s="82"/>
    </row>
  </sheetData>
  <mergeCells count="8">
    <mergeCell ref="A28:J28"/>
    <mergeCell ref="B12:D12"/>
    <mergeCell ref="E12:G12"/>
    <mergeCell ref="H12:J12"/>
    <mergeCell ref="B2:D2"/>
    <mergeCell ref="E2:G2"/>
    <mergeCell ref="H2:J2"/>
    <mergeCell ref="A8:J8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DF7E1-FA0E-4E45-BD8F-BFA01E08597D}">
  <dimension ref="A1:P20"/>
  <sheetViews>
    <sheetView view="pageBreakPreview" zoomScale="125" zoomScaleNormal="100" zoomScaleSheetLayoutView="125" workbookViewId="0">
      <selection activeCell="A2" sqref="A2"/>
    </sheetView>
  </sheetViews>
  <sheetFormatPr defaultRowHeight="10.199999999999999" customHeight="1" x14ac:dyDescent="0.25"/>
  <cols>
    <col min="1" max="1" width="10.77734375" customWidth="1"/>
    <col min="2" max="2" width="5.33203125" customWidth="1"/>
    <col min="3" max="3" width="4.88671875" customWidth="1"/>
    <col min="4" max="4" width="5.109375" customWidth="1"/>
    <col min="5" max="6" width="4.88671875" customWidth="1"/>
    <col min="7" max="7" width="5.5546875" customWidth="1"/>
    <col min="8" max="11" width="4.88671875" customWidth="1"/>
    <col min="12" max="12" width="5.21875" customWidth="1"/>
    <col min="13" max="16" width="4.88671875" customWidth="1"/>
  </cols>
  <sheetData>
    <row r="1" spans="1:16" ht="10.199999999999999" customHeight="1" x14ac:dyDescent="0.25">
      <c r="A1" s="5" t="s">
        <v>309</v>
      </c>
      <c r="B1" s="5"/>
      <c r="C1" s="5"/>
      <c r="D1" s="5"/>
      <c r="E1" s="5"/>
      <c r="F1" s="5"/>
      <c r="G1" s="4"/>
      <c r="H1" s="4"/>
      <c r="I1" s="4"/>
      <c r="J1" s="4"/>
      <c r="K1" s="4"/>
      <c r="L1" s="5"/>
      <c r="M1" s="5"/>
      <c r="N1" s="5"/>
      <c r="O1" s="5"/>
      <c r="P1" s="5"/>
    </row>
    <row r="2" spans="1:16" ht="10.199999999999999" customHeight="1" x14ac:dyDescent="0.25">
      <c r="A2" s="20"/>
      <c r="B2" s="76">
        <v>1950</v>
      </c>
      <c r="C2" s="76"/>
      <c r="D2" s="76"/>
      <c r="E2" s="76"/>
      <c r="F2" s="76"/>
      <c r="G2" s="76">
        <v>1940</v>
      </c>
      <c r="H2" s="76"/>
      <c r="I2" s="76"/>
      <c r="J2" s="76"/>
      <c r="K2" s="76"/>
      <c r="L2" s="76">
        <v>1930</v>
      </c>
      <c r="M2" s="76"/>
      <c r="N2" s="76"/>
      <c r="O2" s="76"/>
      <c r="P2" s="77"/>
    </row>
    <row r="3" spans="1:16" ht="10.199999999999999" customHeight="1" x14ac:dyDescent="0.25">
      <c r="A3" s="63"/>
      <c r="B3" s="59"/>
      <c r="C3" s="59"/>
      <c r="D3" s="59" t="s">
        <v>87</v>
      </c>
      <c r="E3" s="59" t="s">
        <v>87</v>
      </c>
      <c r="F3" s="59" t="s">
        <v>90</v>
      </c>
      <c r="G3" s="59"/>
      <c r="H3" s="59"/>
      <c r="I3" s="59" t="s">
        <v>87</v>
      </c>
      <c r="J3" s="59" t="s">
        <v>87</v>
      </c>
      <c r="K3" s="59" t="s">
        <v>90</v>
      </c>
      <c r="L3" s="59"/>
      <c r="M3" s="59"/>
      <c r="N3" s="59" t="s">
        <v>87</v>
      </c>
      <c r="O3" s="59" t="s">
        <v>87</v>
      </c>
      <c r="P3" s="60" t="s">
        <v>90</v>
      </c>
    </row>
    <row r="4" spans="1:16" ht="10.199999999999999" customHeight="1" x14ac:dyDescent="0.25">
      <c r="A4" s="21"/>
      <c r="B4" s="61" t="s">
        <v>43</v>
      </c>
      <c r="C4" s="61" t="s">
        <v>1</v>
      </c>
      <c r="D4" s="61" t="s">
        <v>88</v>
      </c>
      <c r="E4" s="61" t="s">
        <v>89</v>
      </c>
      <c r="F4" s="61" t="s">
        <v>91</v>
      </c>
      <c r="G4" s="61" t="s">
        <v>43</v>
      </c>
      <c r="H4" s="61" t="s">
        <v>1</v>
      </c>
      <c r="I4" s="61" t="s">
        <v>88</v>
      </c>
      <c r="J4" s="61" t="s">
        <v>89</v>
      </c>
      <c r="K4" s="61" t="s">
        <v>91</v>
      </c>
      <c r="L4" s="61" t="s">
        <v>43</v>
      </c>
      <c r="M4" s="61" t="s">
        <v>1</v>
      </c>
      <c r="N4" s="61" t="s">
        <v>88</v>
      </c>
      <c r="O4" s="61" t="s">
        <v>89</v>
      </c>
      <c r="P4" s="62" t="s">
        <v>91</v>
      </c>
    </row>
    <row r="5" spans="1:16" ht="10.199999999999999" customHeight="1" x14ac:dyDescent="0.25">
      <c r="A5" s="5" t="s">
        <v>267</v>
      </c>
      <c r="B5" s="4">
        <f>B6+B7</f>
        <v>18987</v>
      </c>
      <c r="C5" s="4">
        <f t="shared" ref="C5:F5" si="0">C6+C7</f>
        <v>2819</v>
      </c>
      <c r="D5" s="4">
        <f t="shared" si="0"/>
        <v>10674</v>
      </c>
      <c r="E5" s="4">
        <f t="shared" si="0"/>
        <v>5330</v>
      </c>
      <c r="F5" s="4">
        <f t="shared" si="0"/>
        <v>164</v>
      </c>
      <c r="G5" s="4">
        <f>SUM(H5:K5)</f>
        <v>12908</v>
      </c>
      <c r="H5" s="4">
        <v>2597</v>
      </c>
      <c r="I5" s="4">
        <v>6733</v>
      </c>
      <c r="J5" s="4">
        <v>3431</v>
      </c>
      <c r="K5" s="4">
        <v>147</v>
      </c>
      <c r="L5" s="4">
        <f t="shared" ref="L5:L19" si="1">SUM(M5:P5)</f>
        <v>10055</v>
      </c>
      <c r="M5" s="4">
        <v>2147</v>
      </c>
      <c r="N5" s="4">
        <v>5032</v>
      </c>
      <c r="O5" s="4">
        <v>2777</v>
      </c>
      <c r="P5" s="4">
        <v>99</v>
      </c>
    </row>
    <row r="6" spans="1:16" ht="10.199999999999999" customHeight="1" x14ac:dyDescent="0.25">
      <c r="A6" s="5" t="s">
        <v>65</v>
      </c>
      <c r="B6" s="4">
        <f>SUM(C6:F6)</f>
        <v>9818</v>
      </c>
      <c r="C6" s="4">
        <f>C9+C12+C15+C18</f>
        <v>1444</v>
      </c>
      <c r="D6" s="4">
        <f t="shared" ref="D6:F7" si="2">D9+D12+D15+D18</f>
        <v>5543</v>
      </c>
      <c r="E6" s="4">
        <f t="shared" si="2"/>
        <v>2754</v>
      </c>
      <c r="F6" s="4">
        <f t="shared" si="2"/>
        <v>77</v>
      </c>
      <c r="G6" s="4">
        <f t="shared" ref="G6:G19" si="3">SUM(H6:K6)</f>
        <v>6612</v>
      </c>
      <c r="H6" s="4">
        <v>1311</v>
      </c>
      <c r="I6" s="4">
        <v>3477</v>
      </c>
      <c r="J6" s="4">
        <v>1752</v>
      </c>
      <c r="K6" s="4">
        <v>72</v>
      </c>
      <c r="L6" s="4">
        <f t="shared" si="1"/>
        <v>5208</v>
      </c>
      <c r="M6" s="4">
        <v>1116</v>
      </c>
      <c r="N6" s="4">
        <v>2658</v>
      </c>
      <c r="O6" s="4">
        <v>1382</v>
      </c>
      <c r="P6" s="4">
        <v>52</v>
      </c>
    </row>
    <row r="7" spans="1:16" ht="10.199999999999999" customHeight="1" x14ac:dyDescent="0.25">
      <c r="A7" s="5" t="s">
        <v>66</v>
      </c>
      <c r="B7" s="4">
        <f>SUM(C7:F7)</f>
        <v>9169</v>
      </c>
      <c r="C7" s="4">
        <f>C10+C13+C16+C19</f>
        <v>1375</v>
      </c>
      <c r="D7" s="4">
        <f t="shared" si="2"/>
        <v>5131</v>
      </c>
      <c r="E7" s="4">
        <f t="shared" si="2"/>
        <v>2576</v>
      </c>
      <c r="F7" s="4">
        <f t="shared" si="2"/>
        <v>87</v>
      </c>
      <c r="G7" s="4">
        <f t="shared" si="3"/>
        <v>6296</v>
      </c>
      <c r="H7" s="4">
        <v>1286</v>
      </c>
      <c r="I7" s="4">
        <v>3256</v>
      </c>
      <c r="J7" s="4">
        <v>1679</v>
      </c>
      <c r="K7" s="4">
        <v>75</v>
      </c>
      <c r="L7" s="4">
        <f t="shared" si="1"/>
        <v>4847</v>
      </c>
      <c r="M7" s="4">
        <v>1031</v>
      </c>
      <c r="N7" s="4">
        <v>2374</v>
      </c>
      <c r="O7" s="4">
        <v>1395</v>
      </c>
      <c r="P7" s="4">
        <v>47</v>
      </c>
    </row>
    <row r="8" spans="1:16" ht="10.199999999999999" customHeight="1" x14ac:dyDescent="0.25">
      <c r="A8" s="5" t="s">
        <v>16</v>
      </c>
      <c r="B8" s="4">
        <f>B9+B10</f>
        <v>17647</v>
      </c>
      <c r="C8" s="4">
        <f t="shared" ref="C8:F8" si="4">C9+C10</f>
        <v>2799</v>
      </c>
      <c r="D8" s="4">
        <f t="shared" si="4"/>
        <v>9810</v>
      </c>
      <c r="E8" s="4">
        <f t="shared" si="4"/>
        <v>4874</v>
      </c>
      <c r="F8" s="4">
        <f t="shared" si="4"/>
        <v>164</v>
      </c>
      <c r="G8" s="4">
        <f t="shared" si="3"/>
        <v>11291</v>
      </c>
      <c r="H8" s="4">
        <v>2532</v>
      </c>
      <c r="I8" s="4">
        <v>5579</v>
      </c>
      <c r="J8" s="4">
        <v>3104</v>
      </c>
      <c r="K8" s="4">
        <v>76</v>
      </c>
      <c r="L8" s="4">
        <f t="shared" si="1"/>
        <v>8926</v>
      </c>
      <c r="M8" s="4">
        <v>2122</v>
      </c>
      <c r="N8" s="4">
        <v>4169</v>
      </c>
      <c r="O8" s="4">
        <v>2542</v>
      </c>
      <c r="P8" s="4">
        <v>93</v>
      </c>
    </row>
    <row r="9" spans="1:16" ht="10.199999999999999" customHeight="1" x14ac:dyDescent="0.25">
      <c r="A9" s="5" t="s">
        <v>65</v>
      </c>
      <c r="B9" s="4">
        <f>SUM(C9:F9)</f>
        <v>9032</v>
      </c>
      <c r="C9" s="4">
        <v>1433</v>
      </c>
      <c r="D9" s="4">
        <v>5025</v>
      </c>
      <c r="E9" s="4">
        <v>2497</v>
      </c>
      <c r="F9" s="4">
        <v>77</v>
      </c>
      <c r="G9" s="4">
        <f t="shared" si="3"/>
        <v>5711</v>
      </c>
      <c r="H9" s="4">
        <v>1279</v>
      </c>
      <c r="I9" s="4">
        <v>2817</v>
      </c>
      <c r="J9" s="4">
        <v>1576</v>
      </c>
      <c r="K9" s="4">
        <v>39</v>
      </c>
      <c r="L9" s="4">
        <f t="shared" si="1"/>
        <v>4541</v>
      </c>
      <c r="M9" s="4">
        <v>1099</v>
      </c>
      <c r="N9" s="4">
        <v>2130</v>
      </c>
      <c r="O9" s="4">
        <v>1262</v>
      </c>
      <c r="P9" s="4">
        <v>50</v>
      </c>
    </row>
    <row r="10" spans="1:16" ht="10.199999999999999" customHeight="1" x14ac:dyDescent="0.25">
      <c r="A10" s="5" t="s">
        <v>66</v>
      </c>
      <c r="B10" s="4">
        <f>SUM(C10:F10)</f>
        <v>8615</v>
      </c>
      <c r="C10" s="4">
        <v>1366</v>
      </c>
      <c r="D10" s="4">
        <v>4785</v>
      </c>
      <c r="E10" s="4">
        <v>2377</v>
      </c>
      <c r="F10" s="4">
        <v>87</v>
      </c>
      <c r="G10" s="4">
        <f t="shared" si="3"/>
        <v>5580</v>
      </c>
      <c r="H10" s="4">
        <v>1253</v>
      </c>
      <c r="I10" s="4">
        <v>2762</v>
      </c>
      <c r="J10" s="4">
        <v>1528</v>
      </c>
      <c r="K10" s="4">
        <v>37</v>
      </c>
      <c r="L10" s="4">
        <f t="shared" si="1"/>
        <v>4385</v>
      </c>
      <c r="M10" s="4">
        <v>1023</v>
      </c>
      <c r="N10" s="4">
        <v>2039</v>
      </c>
      <c r="O10" s="4">
        <v>1280</v>
      </c>
      <c r="P10" s="4">
        <v>43</v>
      </c>
    </row>
    <row r="11" spans="1:16" ht="10.199999999999999" customHeight="1" x14ac:dyDescent="0.25">
      <c r="A11" s="5" t="s">
        <v>17</v>
      </c>
      <c r="B11" s="4">
        <f>B12+B13</f>
        <v>970</v>
      </c>
      <c r="C11" s="4">
        <f t="shared" ref="C11:F11" si="5">C12+C13</f>
        <v>19</v>
      </c>
      <c r="D11" s="4">
        <f t="shared" si="5"/>
        <v>575</v>
      </c>
      <c r="E11" s="4">
        <f t="shared" si="5"/>
        <v>376</v>
      </c>
      <c r="F11" s="4">
        <f t="shared" si="5"/>
        <v>0</v>
      </c>
      <c r="G11" s="4">
        <f t="shared" si="3"/>
        <v>1303</v>
      </c>
      <c r="H11" s="4">
        <v>64</v>
      </c>
      <c r="I11" s="4">
        <v>862</v>
      </c>
      <c r="J11" s="4">
        <v>306</v>
      </c>
      <c r="K11" s="4">
        <v>71</v>
      </c>
      <c r="L11" s="4">
        <f t="shared" si="1"/>
        <v>877</v>
      </c>
      <c r="M11" s="4">
        <v>21</v>
      </c>
      <c r="N11" s="4">
        <v>630</v>
      </c>
      <c r="O11" s="4">
        <v>220</v>
      </c>
      <c r="P11" s="4">
        <v>6</v>
      </c>
    </row>
    <row r="12" spans="1:16" ht="10.199999999999999" customHeight="1" x14ac:dyDescent="0.25">
      <c r="A12" s="5" t="s">
        <v>65</v>
      </c>
      <c r="B12" s="4">
        <f>SUM(C12:F12)</f>
        <v>538</v>
      </c>
      <c r="C12" s="4">
        <v>10</v>
      </c>
      <c r="D12" s="4">
        <v>319</v>
      </c>
      <c r="E12" s="4">
        <v>209</v>
      </c>
      <c r="F12" s="4">
        <v>0</v>
      </c>
      <c r="G12" s="4">
        <f t="shared" si="3"/>
        <v>687</v>
      </c>
      <c r="H12" s="4">
        <v>31</v>
      </c>
      <c r="I12" s="4">
        <v>461</v>
      </c>
      <c r="J12" s="4">
        <v>162</v>
      </c>
      <c r="K12" s="4">
        <v>33</v>
      </c>
      <c r="L12" s="4">
        <f t="shared" si="1"/>
        <v>469</v>
      </c>
      <c r="M12" s="4">
        <v>13</v>
      </c>
      <c r="N12" s="4">
        <v>341</v>
      </c>
      <c r="O12" s="4">
        <v>113</v>
      </c>
      <c r="P12" s="4">
        <v>2</v>
      </c>
    </row>
    <row r="13" spans="1:16" ht="10.199999999999999" customHeight="1" x14ac:dyDescent="0.25">
      <c r="A13" s="5" t="s">
        <v>66</v>
      </c>
      <c r="B13" s="4">
        <f>SUM(C13:F13)</f>
        <v>432</v>
      </c>
      <c r="C13" s="4">
        <v>9</v>
      </c>
      <c r="D13" s="4">
        <v>256</v>
      </c>
      <c r="E13" s="4">
        <v>167</v>
      </c>
      <c r="F13" s="4">
        <v>0</v>
      </c>
      <c r="G13" s="4">
        <f t="shared" si="3"/>
        <v>616</v>
      </c>
      <c r="H13" s="4">
        <v>33</v>
      </c>
      <c r="I13" s="4">
        <v>401</v>
      </c>
      <c r="J13" s="4">
        <v>144</v>
      </c>
      <c r="K13" s="4">
        <v>38</v>
      </c>
      <c r="L13" s="4">
        <f t="shared" si="1"/>
        <v>408</v>
      </c>
      <c r="M13" s="4">
        <v>8</v>
      </c>
      <c r="N13" s="4">
        <v>289</v>
      </c>
      <c r="O13" s="4">
        <v>107</v>
      </c>
      <c r="P13" s="4">
        <v>4</v>
      </c>
    </row>
    <row r="14" spans="1:16" ht="10.199999999999999" customHeight="1" x14ac:dyDescent="0.25">
      <c r="A14" s="5" t="s">
        <v>18</v>
      </c>
      <c r="B14" s="4">
        <f>B15+B16</f>
        <v>358</v>
      </c>
      <c r="C14" s="4">
        <f t="shared" ref="C14:F14" si="6">C15+C16</f>
        <v>0</v>
      </c>
      <c r="D14" s="4">
        <f t="shared" si="6"/>
        <v>278</v>
      </c>
      <c r="E14" s="4">
        <f t="shared" si="6"/>
        <v>80</v>
      </c>
      <c r="F14" s="4">
        <f t="shared" si="6"/>
        <v>0</v>
      </c>
      <c r="G14" s="4">
        <f t="shared" si="3"/>
        <v>300</v>
      </c>
      <c r="H14" s="4">
        <v>0</v>
      </c>
      <c r="I14" s="4">
        <v>280</v>
      </c>
      <c r="J14" s="4">
        <v>20</v>
      </c>
      <c r="K14" s="4">
        <v>0</v>
      </c>
      <c r="L14" s="4">
        <f t="shared" si="1"/>
        <v>227</v>
      </c>
      <c r="M14" s="4">
        <v>0</v>
      </c>
      <c r="N14" s="4">
        <v>213</v>
      </c>
      <c r="O14" s="4">
        <v>14</v>
      </c>
      <c r="P14" s="4">
        <v>0</v>
      </c>
    </row>
    <row r="15" spans="1:16" ht="10.199999999999999" customHeight="1" x14ac:dyDescent="0.25">
      <c r="A15" s="5" t="s">
        <v>65</v>
      </c>
      <c r="B15" s="4">
        <f>SUM(C15:F15)</f>
        <v>236</v>
      </c>
      <c r="C15" s="4">
        <v>0</v>
      </c>
      <c r="D15" s="4">
        <v>188</v>
      </c>
      <c r="E15" s="4">
        <v>48</v>
      </c>
      <c r="F15" s="4">
        <v>0</v>
      </c>
      <c r="G15" s="4">
        <f t="shared" si="3"/>
        <v>200</v>
      </c>
      <c r="H15" s="4">
        <v>0</v>
      </c>
      <c r="I15" s="4">
        <v>187</v>
      </c>
      <c r="J15" s="4">
        <v>13</v>
      </c>
      <c r="K15" s="4">
        <v>0</v>
      </c>
      <c r="L15" s="4">
        <f t="shared" si="1"/>
        <v>174</v>
      </c>
      <c r="M15" s="4">
        <v>0</v>
      </c>
      <c r="N15" s="4">
        <v>168</v>
      </c>
      <c r="O15" s="4">
        <v>6</v>
      </c>
      <c r="P15" s="4">
        <v>0</v>
      </c>
    </row>
    <row r="16" spans="1:16" ht="10.199999999999999" customHeight="1" x14ac:dyDescent="0.25">
      <c r="A16" s="5" t="s">
        <v>66</v>
      </c>
      <c r="B16" s="4">
        <f>SUM(C16:F16)</f>
        <v>122</v>
      </c>
      <c r="C16" s="4">
        <v>0</v>
      </c>
      <c r="D16" s="4">
        <v>90</v>
      </c>
      <c r="E16" s="4">
        <v>32</v>
      </c>
      <c r="F16" s="4">
        <v>0</v>
      </c>
      <c r="G16" s="4">
        <f t="shared" si="3"/>
        <v>100</v>
      </c>
      <c r="H16" s="4">
        <v>0</v>
      </c>
      <c r="I16" s="4">
        <v>93</v>
      </c>
      <c r="J16" s="4">
        <v>7</v>
      </c>
      <c r="K16" s="4">
        <v>0</v>
      </c>
      <c r="L16" s="4">
        <f t="shared" si="1"/>
        <v>53</v>
      </c>
      <c r="M16" s="4">
        <v>0</v>
      </c>
      <c r="N16" s="4">
        <v>45</v>
      </c>
      <c r="O16" s="4">
        <v>8</v>
      </c>
      <c r="P16" s="4">
        <v>0</v>
      </c>
    </row>
    <row r="17" spans="1:16" ht="10.199999999999999" customHeight="1" x14ac:dyDescent="0.25">
      <c r="A17" s="5" t="s">
        <v>19</v>
      </c>
      <c r="B17" s="4">
        <f>B18+B19</f>
        <v>12</v>
      </c>
      <c r="C17" s="4">
        <f t="shared" ref="C17:F17" si="7">C18+C19</f>
        <v>1</v>
      </c>
      <c r="D17" s="4">
        <f t="shared" si="7"/>
        <v>11</v>
      </c>
      <c r="E17" s="4">
        <f t="shared" si="7"/>
        <v>0</v>
      </c>
      <c r="F17" s="4">
        <f t="shared" si="7"/>
        <v>0</v>
      </c>
      <c r="G17" s="4">
        <f t="shared" si="3"/>
        <v>14</v>
      </c>
      <c r="H17" s="4">
        <v>1</v>
      </c>
      <c r="I17" s="4">
        <v>12</v>
      </c>
      <c r="J17" s="4">
        <v>1</v>
      </c>
      <c r="K17" s="4">
        <v>0</v>
      </c>
      <c r="L17" s="4">
        <f t="shared" si="1"/>
        <v>25</v>
      </c>
      <c r="M17" s="4">
        <v>4</v>
      </c>
      <c r="N17" s="4">
        <v>20</v>
      </c>
      <c r="O17" s="4">
        <v>1</v>
      </c>
      <c r="P17" s="4">
        <v>0</v>
      </c>
    </row>
    <row r="18" spans="1:16" ht="10.199999999999999" customHeight="1" x14ac:dyDescent="0.25">
      <c r="A18" s="5" t="s">
        <v>65</v>
      </c>
      <c r="B18" s="4">
        <f>SUM(C18:F18)</f>
        <v>12</v>
      </c>
      <c r="C18" s="4">
        <v>1</v>
      </c>
      <c r="D18" s="4">
        <v>11</v>
      </c>
      <c r="E18" s="4">
        <v>0</v>
      </c>
      <c r="F18" s="4">
        <v>0</v>
      </c>
      <c r="G18" s="4">
        <f t="shared" si="3"/>
        <v>14</v>
      </c>
      <c r="H18" s="4">
        <v>1</v>
      </c>
      <c r="I18" s="4">
        <v>12</v>
      </c>
      <c r="J18" s="4">
        <v>1</v>
      </c>
      <c r="K18" s="4">
        <v>0</v>
      </c>
      <c r="L18" s="4">
        <f t="shared" si="1"/>
        <v>24</v>
      </c>
      <c r="M18" s="4">
        <v>4</v>
      </c>
      <c r="N18" s="4">
        <v>19</v>
      </c>
      <c r="O18" s="4">
        <v>1</v>
      </c>
      <c r="P18" s="4">
        <v>0</v>
      </c>
    </row>
    <row r="19" spans="1:16" ht="10.199999999999999" customHeight="1" x14ac:dyDescent="0.25">
      <c r="A19" s="5" t="s">
        <v>66</v>
      </c>
      <c r="B19" s="4">
        <f>SUM(C19:F19)</f>
        <v>0</v>
      </c>
      <c r="C19" s="4">
        <v>0</v>
      </c>
      <c r="D19" s="4">
        <v>0</v>
      </c>
      <c r="E19" s="4">
        <v>0</v>
      </c>
      <c r="F19" s="4">
        <v>0</v>
      </c>
      <c r="G19" s="4">
        <f t="shared" si="3"/>
        <v>0</v>
      </c>
      <c r="H19" s="4">
        <v>0</v>
      </c>
      <c r="I19" s="4">
        <v>0</v>
      </c>
      <c r="J19" s="4">
        <v>0</v>
      </c>
      <c r="K19" s="4">
        <v>0</v>
      </c>
      <c r="L19" s="4">
        <f t="shared" si="1"/>
        <v>1</v>
      </c>
      <c r="M19" s="4">
        <v>0</v>
      </c>
      <c r="N19" s="4">
        <v>1</v>
      </c>
      <c r="O19" s="4">
        <v>0</v>
      </c>
      <c r="P19" s="4">
        <v>0</v>
      </c>
    </row>
    <row r="20" spans="1:16" ht="10.199999999999999" customHeight="1" x14ac:dyDescent="0.25">
      <c r="A20" s="78" t="s">
        <v>266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</row>
  </sheetData>
  <mergeCells count="4">
    <mergeCell ref="B2:F2"/>
    <mergeCell ref="G2:K2"/>
    <mergeCell ref="L2:P2"/>
    <mergeCell ref="A20:P20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11"/>
  <sheetViews>
    <sheetView view="pageBreakPreview" topLeftCell="A44" zoomScale="125" zoomScaleNormal="100" zoomScaleSheetLayoutView="125" workbookViewId="0">
      <selection activeCell="A60" sqref="A60"/>
    </sheetView>
  </sheetViews>
  <sheetFormatPr defaultRowHeight="9.6" customHeight="1" x14ac:dyDescent="0.2"/>
  <cols>
    <col min="1" max="1" width="18.88671875" style="5" customWidth="1"/>
    <col min="2" max="6" width="14.44140625" style="5" customWidth="1"/>
    <col min="7" max="16384" width="8.88671875" style="5"/>
  </cols>
  <sheetData>
    <row r="1" spans="1:6" ht="9.6" customHeight="1" thickBot="1" x14ac:dyDescent="0.25">
      <c r="A1" s="5" t="s">
        <v>310</v>
      </c>
    </row>
    <row r="2" spans="1:6" ht="9.6" customHeight="1" x14ac:dyDescent="0.2">
      <c r="A2" s="28"/>
      <c r="B2" s="29"/>
      <c r="C2" s="29"/>
      <c r="D2" s="29" t="s">
        <v>87</v>
      </c>
      <c r="E2" s="29" t="s">
        <v>87</v>
      </c>
      <c r="F2" s="30" t="s">
        <v>90</v>
      </c>
    </row>
    <row r="3" spans="1:6" ht="9.6" customHeight="1" thickBot="1" x14ac:dyDescent="0.25">
      <c r="A3" s="31" t="s">
        <v>92</v>
      </c>
      <c r="B3" s="32" t="s">
        <v>43</v>
      </c>
      <c r="C3" s="32" t="s">
        <v>1</v>
      </c>
      <c r="D3" s="32" t="s">
        <v>88</v>
      </c>
      <c r="E3" s="32" t="s">
        <v>89</v>
      </c>
      <c r="F3" s="33" t="s">
        <v>91</v>
      </c>
    </row>
    <row r="4" spans="1:6" ht="9.6" customHeight="1" x14ac:dyDescent="0.2">
      <c r="A4" s="5" t="s">
        <v>269</v>
      </c>
    </row>
    <row r="6" spans="1:6" ht="9.6" customHeight="1" x14ac:dyDescent="0.2">
      <c r="A6" s="5" t="s">
        <v>271</v>
      </c>
      <c r="B6" s="4">
        <f>SUM(C6:F6)</f>
        <v>5338</v>
      </c>
      <c r="C6" s="4">
        <f>C7+C8+C9</f>
        <v>777</v>
      </c>
      <c r="D6" s="4">
        <f t="shared" ref="D6:F6" si="0">D7+D8+D9</f>
        <v>3019</v>
      </c>
      <c r="E6" s="4">
        <f t="shared" si="0"/>
        <v>1502</v>
      </c>
      <c r="F6" s="4">
        <f t="shared" si="0"/>
        <v>40</v>
      </c>
    </row>
    <row r="7" spans="1:6" ht="9.6" customHeight="1" x14ac:dyDescent="0.2">
      <c r="A7" s="5" t="s">
        <v>80</v>
      </c>
      <c r="B7" s="4">
        <f t="shared" ref="B7:B9" si="1">SUM(C7:F7)</f>
        <v>2283</v>
      </c>
      <c r="C7" s="4">
        <v>331</v>
      </c>
      <c r="D7" s="4">
        <v>1303</v>
      </c>
      <c r="E7" s="4">
        <v>639</v>
      </c>
      <c r="F7" s="4">
        <v>10</v>
      </c>
    </row>
    <row r="8" spans="1:6" ht="9.6" customHeight="1" x14ac:dyDescent="0.2">
      <c r="A8" s="5" t="s">
        <v>81</v>
      </c>
      <c r="B8" s="4">
        <f t="shared" si="1"/>
        <v>2872</v>
      </c>
      <c r="C8" s="4">
        <v>415</v>
      </c>
      <c r="D8" s="4">
        <v>1617</v>
      </c>
      <c r="E8" s="4">
        <v>811</v>
      </c>
      <c r="F8" s="4">
        <v>29</v>
      </c>
    </row>
    <row r="9" spans="1:6" ht="9.6" customHeight="1" x14ac:dyDescent="0.2">
      <c r="A9" s="5" t="s">
        <v>273</v>
      </c>
      <c r="B9" s="4">
        <f t="shared" si="1"/>
        <v>183</v>
      </c>
      <c r="C9" s="4">
        <v>31</v>
      </c>
      <c r="D9" s="4">
        <v>99</v>
      </c>
      <c r="E9" s="4">
        <v>52</v>
      </c>
      <c r="F9" s="4">
        <v>1</v>
      </c>
    </row>
    <row r="10" spans="1:6" ht="9.6" customHeight="1" x14ac:dyDescent="0.2">
      <c r="B10" s="4"/>
      <c r="C10" s="4"/>
      <c r="D10" s="4"/>
      <c r="E10" s="4"/>
      <c r="F10" s="4"/>
    </row>
    <row r="11" spans="1:6" ht="9.6" customHeight="1" x14ac:dyDescent="0.2">
      <c r="A11" s="5" t="s">
        <v>272</v>
      </c>
      <c r="B11" s="4">
        <f>SUM(C11:F11)</f>
        <v>5168</v>
      </c>
      <c r="C11" s="4">
        <f>C12+C13+C14</f>
        <v>796</v>
      </c>
      <c r="D11" s="4">
        <f t="shared" ref="D11" si="2">D12+D13+D14</f>
        <v>2929</v>
      </c>
      <c r="E11" s="4">
        <f t="shared" ref="E11" si="3">E12+E13+E14</f>
        <v>1398</v>
      </c>
      <c r="F11" s="4">
        <f t="shared" ref="F11" si="4">F12+F13+F14</f>
        <v>45</v>
      </c>
    </row>
    <row r="12" spans="1:6" ht="9.6" customHeight="1" x14ac:dyDescent="0.2">
      <c r="A12" s="5" t="s">
        <v>80</v>
      </c>
      <c r="B12" s="4">
        <f t="shared" ref="B12:B14" si="5">SUM(C12:F12)</f>
        <v>1608</v>
      </c>
      <c r="C12" s="4">
        <v>234</v>
      </c>
      <c r="D12" s="4">
        <v>970</v>
      </c>
      <c r="E12" s="4">
        <v>393</v>
      </c>
      <c r="F12" s="4">
        <v>11</v>
      </c>
    </row>
    <row r="13" spans="1:6" ht="9.6" customHeight="1" x14ac:dyDescent="0.2">
      <c r="A13" s="5" t="s">
        <v>81</v>
      </c>
      <c r="B13" s="4">
        <f t="shared" si="5"/>
        <v>2951</v>
      </c>
      <c r="C13" s="4">
        <v>409</v>
      </c>
      <c r="D13" s="4">
        <v>1676</v>
      </c>
      <c r="E13" s="4">
        <v>837</v>
      </c>
      <c r="F13" s="4">
        <v>29</v>
      </c>
    </row>
    <row r="14" spans="1:6" ht="9.6" customHeight="1" x14ac:dyDescent="0.2">
      <c r="A14" s="5" t="s">
        <v>273</v>
      </c>
      <c r="B14" s="4">
        <f t="shared" si="5"/>
        <v>609</v>
      </c>
      <c r="C14" s="4">
        <v>153</v>
      </c>
      <c r="D14" s="4">
        <v>283</v>
      </c>
      <c r="E14" s="4">
        <v>168</v>
      </c>
      <c r="F14" s="4">
        <v>5</v>
      </c>
    </row>
    <row r="15" spans="1:6" ht="9.6" customHeight="1" x14ac:dyDescent="0.2">
      <c r="B15" s="4"/>
      <c r="C15" s="4"/>
      <c r="D15" s="4"/>
      <c r="E15" s="4"/>
      <c r="F15" s="4"/>
    </row>
    <row r="16" spans="1:6" ht="9.6" customHeight="1" x14ac:dyDescent="0.2">
      <c r="A16" s="5" t="s">
        <v>274</v>
      </c>
      <c r="B16" s="4">
        <f>SUM(C16:F16)</f>
        <v>2556</v>
      </c>
      <c r="C16" s="4">
        <f>C17+C18+C19</f>
        <v>370</v>
      </c>
      <c r="D16" s="4">
        <f t="shared" ref="D16" si="6">D17+D18+D19</f>
        <v>1448</v>
      </c>
      <c r="E16" s="4">
        <f t="shared" ref="E16" si="7">E17+E18+E19</f>
        <v>709</v>
      </c>
      <c r="F16" s="4">
        <f t="shared" ref="F16" si="8">F17+F18+F19</f>
        <v>29</v>
      </c>
    </row>
    <row r="17" spans="1:6" ht="9.6" customHeight="1" x14ac:dyDescent="0.2">
      <c r="A17" s="5" t="s">
        <v>275</v>
      </c>
      <c r="B17" s="4">
        <f t="shared" ref="B17:B18" si="9">SUM(C17:F17)</f>
        <v>2072</v>
      </c>
      <c r="C17" s="4">
        <v>309</v>
      </c>
      <c r="D17" s="4">
        <v>1138</v>
      </c>
      <c r="E17" s="4">
        <v>602</v>
      </c>
      <c r="F17" s="4">
        <v>23</v>
      </c>
    </row>
    <row r="18" spans="1:6" ht="9.6" customHeight="1" x14ac:dyDescent="0.2">
      <c r="A18" s="5" t="s">
        <v>276</v>
      </c>
      <c r="B18" s="4">
        <f t="shared" si="9"/>
        <v>484</v>
      </c>
      <c r="C18" s="4">
        <v>61</v>
      </c>
      <c r="D18" s="4">
        <v>310</v>
      </c>
      <c r="E18" s="4">
        <v>107</v>
      </c>
      <c r="F18" s="4">
        <v>6</v>
      </c>
    </row>
    <row r="19" spans="1:6" ht="9.6" customHeight="1" x14ac:dyDescent="0.2">
      <c r="B19" s="4"/>
      <c r="C19" s="4"/>
      <c r="D19" s="4"/>
      <c r="E19" s="4"/>
      <c r="F19" s="4"/>
    </row>
    <row r="20" spans="1:6" ht="9.6" customHeight="1" x14ac:dyDescent="0.2">
      <c r="A20" s="5" t="s">
        <v>270</v>
      </c>
      <c r="B20" s="4"/>
      <c r="C20" s="4"/>
      <c r="D20" s="4"/>
      <c r="E20" s="4"/>
      <c r="F20" s="4"/>
    </row>
    <row r="21" spans="1:6" ht="9.6" customHeight="1" x14ac:dyDescent="0.2">
      <c r="B21" s="4"/>
      <c r="C21" s="4"/>
      <c r="D21" s="4"/>
      <c r="E21" s="4"/>
      <c r="F21" s="4"/>
    </row>
    <row r="22" spans="1:6" ht="9.6" customHeight="1" x14ac:dyDescent="0.2">
      <c r="A22" s="5" t="s">
        <v>93</v>
      </c>
      <c r="B22" s="4">
        <f>SUM(C22:F22)</f>
        <v>9016</v>
      </c>
      <c r="C22" s="4">
        <f>SUM(C23:C28)</f>
        <v>1320</v>
      </c>
      <c r="D22" s="4">
        <f t="shared" ref="D22:F22" si="10">SUM(D23:D28)</f>
        <v>5089</v>
      </c>
      <c r="E22" s="4">
        <f t="shared" si="10"/>
        <v>2525</v>
      </c>
      <c r="F22" s="4">
        <f t="shared" si="10"/>
        <v>82</v>
      </c>
    </row>
    <row r="23" spans="1:6" ht="9.6" customHeight="1" x14ac:dyDescent="0.2">
      <c r="A23" s="5" t="s">
        <v>94</v>
      </c>
      <c r="B23" s="4">
        <f t="shared" ref="B23:B28" si="11">SUM(C23:F23)</f>
        <v>1320</v>
      </c>
      <c r="C23" s="4">
        <v>183</v>
      </c>
      <c r="D23" s="4">
        <v>725</v>
      </c>
      <c r="E23" s="4">
        <v>401</v>
      </c>
      <c r="F23" s="4">
        <v>11</v>
      </c>
    </row>
    <row r="24" spans="1:6" ht="9.6" customHeight="1" x14ac:dyDescent="0.2">
      <c r="A24" s="5" t="s">
        <v>58</v>
      </c>
      <c r="B24" s="4">
        <f t="shared" si="11"/>
        <v>3483</v>
      </c>
      <c r="C24" s="4">
        <v>566</v>
      </c>
      <c r="D24" s="4">
        <v>1891</v>
      </c>
      <c r="E24" s="4">
        <v>986</v>
      </c>
      <c r="F24" s="4">
        <v>40</v>
      </c>
    </row>
    <row r="25" spans="1:6" ht="9.6" customHeight="1" x14ac:dyDescent="0.2">
      <c r="A25" s="5" t="s">
        <v>59</v>
      </c>
      <c r="B25" s="4">
        <f t="shared" si="11"/>
        <v>876</v>
      </c>
      <c r="C25" s="4">
        <v>146</v>
      </c>
      <c r="D25" s="4">
        <v>487</v>
      </c>
      <c r="E25" s="4">
        <v>234</v>
      </c>
      <c r="F25" s="4">
        <v>9</v>
      </c>
    </row>
    <row r="26" spans="1:6" ht="9.6" customHeight="1" x14ac:dyDescent="0.2">
      <c r="A26" s="5" t="s">
        <v>60</v>
      </c>
      <c r="B26" s="4">
        <f t="shared" si="11"/>
        <v>824</v>
      </c>
      <c r="C26" s="4">
        <v>109</v>
      </c>
      <c r="D26" s="4">
        <v>482</v>
      </c>
      <c r="E26" s="4">
        <v>225</v>
      </c>
      <c r="F26" s="4">
        <v>8</v>
      </c>
    </row>
    <row r="27" spans="1:6" ht="9.6" customHeight="1" x14ac:dyDescent="0.2">
      <c r="A27" s="5" t="s">
        <v>277</v>
      </c>
      <c r="B27" s="4">
        <f t="shared" si="11"/>
        <v>883</v>
      </c>
      <c r="C27" s="4">
        <v>114</v>
      </c>
      <c r="D27" s="4">
        <v>522</v>
      </c>
      <c r="E27" s="4">
        <v>242</v>
      </c>
      <c r="F27" s="4">
        <v>5</v>
      </c>
    </row>
    <row r="28" spans="1:6" ht="9.6" customHeight="1" x14ac:dyDescent="0.2">
      <c r="A28" s="5" t="s">
        <v>278</v>
      </c>
      <c r="B28" s="4">
        <f t="shared" si="11"/>
        <v>1630</v>
      </c>
      <c r="C28" s="4">
        <v>202</v>
      </c>
      <c r="D28" s="4">
        <v>982</v>
      </c>
      <c r="E28" s="4">
        <v>437</v>
      </c>
      <c r="F28" s="4">
        <v>9</v>
      </c>
    </row>
    <row r="29" spans="1:6" ht="9.6" customHeight="1" x14ac:dyDescent="0.2">
      <c r="B29" s="4"/>
      <c r="C29" s="4"/>
      <c r="D29" s="4"/>
      <c r="E29" s="4"/>
      <c r="F29" s="4"/>
    </row>
    <row r="30" spans="1:6" ht="9.6" customHeight="1" x14ac:dyDescent="0.2">
      <c r="A30" s="5" t="s">
        <v>95</v>
      </c>
      <c r="B30" s="4">
        <f>SUM(C30:F30)</f>
        <v>5657</v>
      </c>
      <c r="C30" s="4">
        <f>SUM(C31:C36)</f>
        <v>926</v>
      </c>
      <c r="D30" s="4">
        <f t="shared" ref="D30" si="12">SUM(D31:D36)</f>
        <v>3243</v>
      </c>
      <c r="E30" s="4">
        <f t="shared" ref="E30" si="13">SUM(E31:E36)</f>
        <v>1437</v>
      </c>
      <c r="F30" s="4">
        <f t="shared" ref="F30" si="14">SUM(F31:F36)</f>
        <v>51</v>
      </c>
    </row>
    <row r="31" spans="1:6" ht="9.6" customHeight="1" x14ac:dyDescent="0.2">
      <c r="A31" s="5" t="s">
        <v>94</v>
      </c>
      <c r="B31" s="4">
        <f t="shared" ref="B31:B36" si="15">SUM(C31:F31)</f>
        <v>380</v>
      </c>
      <c r="C31" s="4">
        <v>43</v>
      </c>
      <c r="D31" s="4">
        <v>230</v>
      </c>
      <c r="E31" s="4">
        <v>104</v>
      </c>
      <c r="F31" s="4">
        <v>3</v>
      </c>
    </row>
    <row r="32" spans="1:6" ht="9.6" customHeight="1" x14ac:dyDescent="0.2">
      <c r="A32" s="5" t="s">
        <v>58</v>
      </c>
      <c r="B32" s="4">
        <f t="shared" si="15"/>
        <v>3065</v>
      </c>
      <c r="C32" s="4">
        <v>547</v>
      </c>
      <c r="D32" s="4">
        <v>1674</v>
      </c>
      <c r="E32" s="4">
        <v>805</v>
      </c>
      <c r="F32" s="4">
        <v>39</v>
      </c>
    </row>
    <row r="33" spans="1:6" ht="9.6" customHeight="1" x14ac:dyDescent="0.2">
      <c r="A33" s="5" t="s">
        <v>59</v>
      </c>
      <c r="B33" s="4">
        <f t="shared" si="15"/>
        <v>779</v>
      </c>
      <c r="C33" s="4">
        <v>140</v>
      </c>
      <c r="D33" s="4">
        <v>443</v>
      </c>
      <c r="E33" s="4">
        <v>189</v>
      </c>
      <c r="F33" s="4">
        <v>7</v>
      </c>
    </row>
    <row r="34" spans="1:6" ht="9.6" customHeight="1" x14ac:dyDescent="0.2">
      <c r="A34" s="5" t="s">
        <v>60</v>
      </c>
      <c r="B34" s="4">
        <f t="shared" si="15"/>
        <v>609</v>
      </c>
      <c r="C34" s="4">
        <v>90</v>
      </c>
      <c r="D34" s="4">
        <v>368</v>
      </c>
      <c r="E34" s="4">
        <v>149</v>
      </c>
      <c r="F34" s="4">
        <v>2</v>
      </c>
    </row>
    <row r="35" spans="1:6" ht="9.6" customHeight="1" x14ac:dyDescent="0.2">
      <c r="A35" s="5" t="s">
        <v>277</v>
      </c>
      <c r="B35" s="4">
        <f t="shared" si="15"/>
        <v>448</v>
      </c>
      <c r="C35" s="4">
        <v>62</v>
      </c>
      <c r="D35" s="4">
        <v>272</v>
      </c>
      <c r="E35" s="4">
        <v>114</v>
      </c>
      <c r="F35" s="4">
        <v>0</v>
      </c>
    </row>
    <row r="36" spans="1:6" ht="9.6" customHeight="1" x14ac:dyDescent="0.2">
      <c r="A36" s="5" t="s">
        <v>278</v>
      </c>
      <c r="B36" s="4">
        <f t="shared" si="15"/>
        <v>376</v>
      </c>
      <c r="C36" s="4">
        <v>44</v>
      </c>
      <c r="D36" s="4">
        <v>256</v>
      </c>
      <c r="E36" s="4">
        <v>76</v>
      </c>
      <c r="F36" s="4">
        <v>0</v>
      </c>
    </row>
    <row r="38" spans="1:6" ht="9.6" customHeight="1" x14ac:dyDescent="0.2">
      <c r="A38" s="5" t="s">
        <v>252</v>
      </c>
      <c r="B38" s="14">
        <f>B30*100/B22</f>
        <v>62.744010647737355</v>
      </c>
      <c r="C38" s="14">
        <f t="shared" ref="C38:F38" si="16">C30*100/C22</f>
        <v>70.151515151515156</v>
      </c>
      <c r="D38" s="14">
        <f t="shared" si="16"/>
        <v>63.725682845352722</v>
      </c>
      <c r="E38" s="14">
        <f t="shared" si="16"/>
        <v>56.910891089108908</v>
      </c>
      <c r="F38" s="14">
        <f t="shared" si="16"/>
        <v>62.195121951219512</v>
      </c>
    </row>
    <row r="39" spans="1:6" ht="9.6" customHeight="1" x14ac:dyDescent="0.2">
      <c r="A39" s="5" t="s">
        <v>94</v>
      </c>
      <c r="B39" s="14">
        <f t="shared" ref="B39:F44" si="17">B31*100/B23</f>
        <v>28.787878787878789</v>
      </c>
      <c r="C39" s="14">
        <f t="shared" si="17"/>
        <v>23.497267759562842</v>
      </c>
      <c r="D39" s="14">
        <f t="shared" si="17"/>
        <v>31.724137931034484</v>
      </c>
      <c r="E39" s="14">
        <f t="shared" si="17"/>
        <v>25.935162094763093</v>
      </c>
      <c r="F39" s="14">
        <f t="shared" si="17"/>
        <v>27.272727272727273</v>
      </c>
    </row>
    <row r="40" spans="1:6" ht="9.6" customHeight="1" x14ac:dyDescent="0.2">
      <c r="A40" s="5" t="s">
        <v>58</v>
      </c>
      <c r="B40" s="14">
        <f t="shared" si="17"/>
        <v>87.998851564743035</v>
      </c>
      <c r="C40" s="14">
        <f t="shared" si="17"/>
        <v>96.643109540636047</v>
      </c>
      <c r="D40" s="14">
        <f t="shared" si="17"/>
        <v>88.52459016393442</v>
      </c>
      <c r="E40" s="14">
        <f t="shared" si="17"/>
        <v>81.643002028397561</v>
      </c>
      <c r="F40" s="14">
        <f t="shared" si="17"/>
        <v>97.5</v>
      </c>
    </row>
    <row r="41" spans="1:6" ht="9.6" customHeight="1" x14ac:dyDescent="0.2">
      <c r="A41" s="5" t="s">
        <v>59</v>
      </c>
      <c r="B41" s="14">
        <f t="shared" si="17"/>
        <v>88.926940639269404</v>
      </c>
      <c r="C41" s="14">
        <f t="shared" si="17"/>
        <v>95.890410958904113</v>
      </c>
      <c r="D41" s="14">
        <f t="shared" si="17"/>
        <v>90.965092402464066</v>
      </c>
      <c r="E41" s="14">
        <f t="shared" si="17"/>
        <v>80.769230769230774</v>
      </c>
      <c r="F41" s="14">
        <f t="shared" si="17"/>
        <v>77.777777777777771</v>
      </c>
    </row>
    <row r="42" spans="1:6" ht="9.6" customHeight="1" x14ac:dyDescent="0.2">
      <c r="A42" s="5" t="s">
        <v>60</v>
      </c>
      <c r="B42" s="14">
        <f t="shared" si="17"/>
        <v>73.907766990291265</v>
      </c>
      <c r="C42" s="14">
        <f t="shared" si="17"/>
        <v>82.568807339449535</v>
      </c>
      <c r="D42" s="14">
        <f t="shared" si="17"/>
        <v>76.348547717842322</v>
      </c>
      <c r="E42" s="14">
        <f t="shared" si="17"/>
        <v>66.222222222222229</v>
      </c>
      <c r="F42" s="14">
        <f t="shared" si="17"/>
        <v>25</v>
      </c>
    </row>
    <row r="43" spans="1:6" ht="9.6" customHeight="1" x14ac:dyDescent="0.2">
      <c r="A43" s="5" t="s">
        <v>277</v>
      </c>
      <c r="B43" s="14">
        <f t="shared" si="17"/>
        <v>50.736126840317098</v>
      </c>
      <c r="C43" s="14">
        <f t="shared" si="17"/>
        <v>54.385964912280699</v>
      </c>
      <c r="D43" s="14">
        <f t="shared" si="17"/>
        <v>52.107279693486589</v>
      </c>
      <c r="E43" s="14">
        <f t="shared" si="17"/>
        <v>47.107438016528924</v>
      </c>
      <c r="F43" s="14">
        <f t="shared" si="17"/>
        <v>0</v>
      </c>
    </row>
    <row r="44" spans="1:6" ht="9.6" customHeight="1" x14ac:dyDescent="0.2">
      <c r="A44" s="5" t="s">
        <v>278</v>
      </c>
      <c r="B44" s="14">
        <f t="shared" si="17"/>
        <v>23.067484662576685</v>
      </c>
      <c r="C44" s="14">
        <f t="shared" si="17"/>
        <v>21.782178217821784</v>
      </c>
      <c r="D44" s="14">
        <f t="shared" si="17"/>
        <v>26.069246435845216</v>
      </c>
      <c r="E44" s="14">
        <f t="shared" si="17"/>
        <v>17.391304347826086</v>
      </c>
      <c r="F44" s="14">
        <f t="shared" si="17"/>
        <v>0</v>
      </c>
    </row>
    <row r="46" spans="1:6" ht="9.6" customHeight="1" x14ac:dyDescent="0.2">
      <c r="A46" s="5" t="s">
        <v>96</v>
      </c>
    </row>
    <row r="48" spans="1:6" ht="9.6" customHeight="1" x14ac:dyDescent="0.2">
      <c r="A48" s="5" t="s">
        <v>279</v>
      </c>
      <c r="B48" s="4">
        <f>SUM(C48:F48)</f>
        <v>6442</v>
      </c>
      <c r="C48" s="4">
        <f>SUM(C49:C52)</f>
        <v>1002</v>
      </c>
      <c r="D48" s="4">
        <f t="shared" ref="D48:F48" si="18">SUM(D49:D52)</f>
        <v>3565</v>
      </c>
      <c r="E48" s="4">
        <f t="shared" si="18"/>
        <v>1821</v>
      </c>
      <c r="F48" s="4">
        <f t="shared" si="18"/>
        <v>54</v>
      </c>
    </row>
    <row r="49" spans="1:6" ht="9.6" customHeight="1" x14ac:dyDescent="0.2">
      <c r="A49" s="5" t="s">
        <v>16</v>
      </c>
      <c r="B49" s="4">
        <f t="shared" ref="B49:B52" si="19">SUM(C49:F49)</f>
        <v>5922</v>
      </c>
      <c r="C49" s="4">
        <v>999</v>
      </c>
      <c r="D49" s="4">
        <v>3240</v>
      </c>
      <c r="E49" s="4">
        <v>1629</v>
      </c>
      <c r="F49" s="4">
        <v>54</v>
      </c>
    </row>
    <row r="50" spans="1:6" ht="9.6" customHeight="1" x14ac:dyDescent="0.2">
      <c r="A50" s="5" t="s">
        <v>17</v>
      </c>
      <c r="B50" s="4">
        <f t="shared" si="19"/>
        <v>260</v>
      </c>
      <c r="C50" s="4">
        <v>2</v>
      </c>
      <c r="D50" s="4">
        <v>162</v>
      </c>
      <c r="E50" s="4">
        <v>96</v>
      </c>
      <c r="F50" s="4">
        <v>0</v>
      </c>
    </row>
    <row r="51" spans="1:6" ht="9.6" customHeight="1" x14ac:dyDescent="0.2">
      <c r="A51" s="5" t="s">
        <v>18</v>
      </c>
      <c r="B51" s="4">
        <f t="shared" si="19"/>
        <v>252</v>
      </c>
      <c r="C51" s="4">
        <v>0</v>
      </c>
      <c r="D51" s="4">
        <v>156</v>
      </c>
      <c r="E51" s="4">
        <v>96</v>
      </c>
      <c r="F51" s="4">
        <v>0</v>
      </c>
    </row>
    <row r="52" spans="1:6" ht="9.6" customHeight="1" x14ac:dyDescent="0.2">
      <c r="A52" s="5" t="s">
        <v>19</v>
      </c>
      <c r="B52" s="4">
        <f t="shared" si="19"/>
        <v>8</v>
      </c>
      <c r="C52" s="4">
        <v>1</v>
      </c>
      <c r="D52" s="4">
        <v>7</v>
      </c>
      <c r="E52" s="4">
        <v>0</v>
      </c>
      <c r="F52" s="4">
        <v>0</v>
      </c>
    </row>
    <row r="53" spans="1:6" ht="9.6" customHeight="1" x14ac:dyDescent="0.2">
      <c r="B53" s="4"/>
      <c r="C53" s="4"/>
      <c r="D53" s="4"/>
      <c r="E53" s="4"/>
      <c r="F53" s="4"/>
    </row>
    <row r="54" spans="1:6" ht="9.6" customHeight="1" x14ac:dyDescent="0.2">
      <c r="A54" s="5" t="s">
        <v>280</v>
      </c>
      <c r="B54" s="4">
        <f>SUM(C54:F54)</f>
        <v>3587</v>
      </c>
      <c r="C54" s="4">
        <f>SUM(C55:C58)</f>
        <v>440</v>
      </c>
      <c r="D54" s="4">
        <f t="shared" ref="D54" si="20">SUM(D55:D58)</f>
        <v>2358</v>
      </c>
      <c r="E54" s="4">
        <f t="shared" ref="E54" si="21">SUM(E55:E58)</f>
        <v>766</v>
      </c>
      <c r="F54" s="4">
        <f t="shared" ref="F54" si="22">SUM(F55:F58)</f>
        <v>23</v>
      </c>
    </row>
    <row r="55" spans="1:6" ht="9.6" customHeight="1" x14ac:dyDescent="0.2">
      <c r="A55" s="5" t="s">
        <v>16</v>
      </c>
      <c r="B55" s="4">
        <f t="shared" ref="B55:B58" si="23">SUM(C55:F55)</f>
        <v>3145</v>
      </c>
      <c r="C55" s="4">
        <v>438</v>
      </c>
      <c r="D55" s="4">
        <v>2040</v>
      </c>
      <c r="E55" s="4">
        <v>644</v>
      </c>
      <c r="F55" s="4">
        <v>23</v>
      </c>
    </row>
    <row r="56" spans="1:6" ht="9.6" customHeight="1" x14ac:dyDescent="0.2">
      <c r="A56" s="5" t="s">
        <v>17</v>
      </c>
      <c r="B56" s="4">
        <f t="shared" si="23"/>
        <v>242</v>
      </c>
      <c r="C56" s="4">
        <v>1</v>
      </c>
      <c r="D56" s="4">
        <v>156</v>
      </c>
      <c r="E56" s="4">
        <v>85</v>
      </c>
      <c r="F56" s="4">
        <v>0</v>
      </c>
    </row>
    <row r="57" spans="1:6" ht="9.6" customHeight="1" x14ac:dyDescent="0.2">
      <c r="A57" s="5" t="s">
        <v>18</v>
      </c>
      <c r="B57" s="4">
        <f t="shared" si="23"/>
        <v>193</v>
      </c>
      <c r="C57" s="4">
        <v>0</v>
      </c>
      <c r="D57" s="4">
        <v>156</v>
      </c>
      <c r="E57" s="4">
        <v>37</v>
      </c>
      <c r="F57" s="4">
        <v>0</v>
      </c>
    </row>
    <row r="58" spans="1:6" ht="9.6" customHeight="1" x14ac:dyDescent="0.2">
      <c r="A58" s="5" t="s">
        <v>19</v>
      </c>
      <c r="B58" s="4">
        <f t="shared" si="23"/>
        <v>7</v>
      </c>
      <c r="C58" s="4">
        <v>1</v>
      </c>
      <c r="D58" s="4">
        <v>6</v>
      </c>
      <c r="E58" s="4">
        <v>0</v>
      </c>
      <c r="F58" s="4">
        <v>0</v>
      </c>
    </row>
    <row r="60" spans="1:6" ht="9.6" customHeight="1" x14ac:dyDescent="0.2">
      <c r="A60" s="5" t="s">
        <v>281</v>
      </c>
      <c r="B60" s="14">
        <f>B54*100/B48</f>
        <v>55.681465383421298</v>
      </c>
      <c r="C60" s="14">
        <f t="shared" ref="C60:F60" si="24">C54*100/C48</f>
        <v>43.912175648702593</v>
      </c>
      <c r="D60" s="14">
        <f t="shared" si="24"/>
        <v>66.143057503506313</v>
      </c>
      <c r="E60" s="14">
        <f t="shared" si="24"/>
        <v>42.064799560680946</v>
      </c>
      <c r="F60" s="14">
        <f t="shared" si="24"/>
        <v>42.592592592592595</v>
      </c>
    </row>
    <row r="61" spans="1:6" ht="9.6" customHeight="1" x14ac:dyDescent="0.2">
      <c r="A61" s="5" t="s">
        <v>16</v>
      </c>
      <c r="B61" s="14">
        <f t="shared" ref="B61:F61" si="25">B55*100/B49</f>
        <v>53.10705842620736</v>
      </c>
      <c r="C61" s="14">
        <f t="shared" si="25"/>
        <v>43.843843843843842</v>
      </c>
      <c r="D61" s="14">
        <f t="shared" si="25"/>
        <v>62.962962962962962</v>
      </c>
      <c r="E61" s="14">
        <f t="shared" si="25"/>
        <v>39.53345610804174</v>
      </c>
      <c r="F61" s="14">
        <f t="shared" si="25"/>
        <v>42.592592592592595</v>
      </c>
    </row>
    <row r="62" spans="1:6" ht="9.6" customHeight="1" x14ac:dyDescent="0.2">
      <c r="A62" s="5" t="s">
        <v>17</v>
      </c>
      <c r="B62" s="14">
        <f t="shared" ref="B62:E62" si="26">B56*100/B50</f>
        <v>93.07692307692308</v>
      </c>
      <c r="C62" s="14">
        <f t="shared" si="26"/>
        <v>50</v>
      </c>
      <c r="D62" s="14">
        <f t="shared" si="26"/>
        <v>96.296296296296291</v>
      </c>
      <c r="E62" s="14">
        <f t="shared" si="26"/>
        <v>88.541666666666671</v>
      </c>
      <c r="F62" s="16" t="s">
        <v>282</v>
      </c>
    </row>
    <row r="63" spans="1:6" ht="9.6" customHeight="1" x14ac:dyDescent="0.2">
      <c r="A63" s="5" t="s">
        <v>18</v>
      </c>
      <c r="B63" s="14">
        <f t="shared" ref="B63:E63" si="27">B57*100/B51</f>
        <v>76.587301587301582</v>
      </c>
      <c r="C63" s="16" t="s">
        <v>282</v>
      </c>
      <c r="D63" s="14">
        <f t="shared" si="27"/>
        <v>100</v>
      </c>
      <c r="E63" s="14">
        <f t="shared" si="27"/>
        <v>38.541666666666664</v>
      </c>
      <c r="F63" s="16" t="s">
        <v>282</v>
      </c>
    </row>
    <row r="64" spans="1:6" ht="9.6" customHeight="1" x14ac:dyDescent="0.2">
      <c r="A64" s="5" t="s">
        <v>19</v>
      </c>
      <c r="B64" s="14">
        <f t="shared" ref="B64:D64" si="28">B58*100/B52</f>
        <v>87.5</v>
      </c>
      <c r="C64" s="14">
        <f t="shared" si="28"/>
        <v>100</v>
      </c>
      <c r="D64" s="14">
        <f t="shared" si="28"/>
        <v>85.714285714285708</v>
      </c>
      <c r="E64" s="16" t="s">
        <v>282</v>
      </c>
      <c r="F64" s="16" t="s">
        <v>282</v>
      </c>
    </row>
    <row r="65" spans="1:6" ht="9.6" customHeight="1" x14ac:dyDescent="0.2">
      <c r="A65" s="56" t="s">
        <v>239</v>
      </c>
      <c r="B65" s="56"/>
      <c r="C65" s="56"/>
      <c r="D65" s="56"/>
      <c r="E65" s="56"/>
      <c r="F65" s="56"/>
    </row>
    <row r="66" spans="1:6" ht="9.6" customHeight="1" x14ac:dyDescent="0.2">
      <c r="A66" s="42"/>
      <c r="B66" s="42"/>
      <c r="C66" s="42"/>
      <c r="D66" s="42"/>
      <c r="E66" s="42"/>
      <c r="F66" s="42"/>
    </row>
    <row r="67" spans="1:6" ht="9.6" customHeight="1" x14ac:dyDescent="0.2">
      <c r="A67" s="42"/>
      <c r="B67" s="42"/>
      <c r="C67" s="42"/>
      <c r="D67" s="42"/>
      <c r="E67" s="42"/>
      <c r="F67" s="42"/>
    </row>
    <row r="68" spans="1:6" ht="9.6" customHeight="1" thickBot="1" x14ac:dyDescent="0.25">
      <c r="A68" s="5" t="s">
        <v>310</v>
      </c>
    </row>
    <row r="69" spans="1:6" ht="9.6" customHeight="1" x14ac:dyDescent="0.2">
      <c r="A69" s="28"/>
      <c r="B69" s="29"/>
      <c r="C69" s="29"/>
      <c r="D69" s="29" t="s">
        <v>87</v>
      </c>
      <c r="E69" s="29" t="s">
        <v>87</v>
      </c>
      <c r="F69" s="30" t="s">
        <v>90</v>
      </c>
    </row>
    <row r="70" spans="1:6" ht="9.6" customHeight="1" thickBot="1" x14ac:dyDescent="0.25">
      <c r="A70" s="31" t="s">
        <v>92</v>
      </c>
      <c r="B70" s="32" t="s">
        <v>43</v>
      </c>
      <c r="C70" s="32" t="s">
        <v>1</v>
      </c>
      <c r="D70" s="32" t="s">
        <v>88</v>
      </c>
      <c r="E70" s="32" t="s">
        <v>89</v>
      </c>
      <c r="F70" s="33" t="s">
        <v>91</v>
      </c>
    </row>
    <row r="71" spans="1:6" ht="9.6" customHeight="1" x14ac:dyDescent="0.2">
      <c r="A71" s="5" t="s">
        <v>268</v>
      </c>
    </row>
    <row r="73" spans="1:6" ht="9.6" customHeight="1" x14ac:dyDescent="0.2">
      <c r="A73" s="5" t="s">
        <v>253</v>
      </c>
      <c r="B73" s="4">
        <f>B99+B86</f>
        <v>6383</v>
      </c>
      <c r="C73" s="4">
        <f t="shared" ref="C73:F73" si="29">C99+C86</f>
        <v>1002</v>
      </c>
      <c r="D73" s="4">
        <f t="shared" si="29"/>
        <v>3565</v>
      </c>
      <c r="E73" s="4">
        <f t="shared" si="29"/>
        <v>1762</v>
      </c>
      <c r="F73" s="4">
        <f t="shared" si="29"/>
        <v>54</v>
      </c>
    </row>
    <row r="74" spans="1:6" ht="9.6" customHeight="1" x14ac:dyDescent="0.2">
      <c r="A74" s="5" t="s">
        <v>254</v>
      </c>
      <c r="B74" s="4">
        <f t="shared" ref="B74:F74" si="30">B100+B87</f>
        <v>1378</v>
      </c>
      <c r="C74" s="4">
        <f t="shared" si="30"/>
        <v>308</v>
      </c>
      <c r="D74" s="4">
        <f t="shared" si="30"/>
        <v>656</v>
      </c>
      <c r="E74" s="4">
        <f t="shared" si="30"/>
        <v>382</v>
      </c>
      <c r="F74" s="4">
        <f t="shared" si="30"/>
        <v>32</v>
      </c>
    </row>
    <row r="75" spans="1:6" ht="9.6" customHeight="1" x14ac:dyDescent="0.2">
      <c r="A75" s="5" t="s">
        <v>260</v>
      </c>
      <c r="B75" s="4">
        <f t="shared" ref="B75:F75" si="31">B101+B88</f>
        <v>1444</v>
      </c>
      <c r="C75" s="4">
        <f t="shared" si="31"/>
        <v>295</v>
      </c>
      <c r="D75" s="4">
        <f t="shared" si="31"/>
        <v>737</v>
      </c>
      <c r="E75" s="4">
        <f t="shared" si="31"/>
        <v>400</v>
      </c>
      <c r="F75" s="4">
        <f t="shared" si="31"/>
        <v>12</v>
      </c>
    </row>
    <row r="76" spans="1:6" ht="9.6" customHeight="1" x14ac:dyDescent="0.2">
      <c r="A76" s="5" t="s">
        <v>261</v>
      </c>
      <c r="B76" s="4">
        <f t="shared" ref="B76:F76" si="32">B102+B89</f>
        <v>1579</v>
      </c>
      <c r="C76" s="4">
        <f t="shared" si="32"/>
        <v>202</v>
      </c>
      <c r="D76" s="4">
        <f t="shared" si="32"/>
        <v>933</v>
      </c>
      <c r="E76" s="4">
        <f t="shared" si="32"/>
        <v>439</v>
      </c>
      <c r="F76" s="4">
        <f t="shared" si="32"/>
        <v>5</v>
      </c>
    </row>
    <row r="77" spans="1:6" ht="9.6" customHeight="1" x14ac:dyDescent="0.2">
      <c r="A77" s="5" t="s">
        <v>262</v>
      </c>
      <c r="B77" s="4">
        <f t="shared" ref="B77:F77" si="33">B103+B90</f>
        <v>525</v>
      </c>
      <c r="C77" s="4">
        <f t="shared" si="33"/>
        <v>67</v>
      </c>
      <c r="D77" s="4">
        <f t="shared" si="33"/>
        <v>327</v>
      </c>
      <c r="E77" s="4">
        <f t="shared" si="33"/>
        <v>130</v>
      </c>
      <c r="F77" s="4">
        <f t="shared" si="33"/>
        <v>1</v>
      </c>
    </row>
    <row r="78" spans="1:6" ht="9.6" customHeight="1" x14ac:dyDescent="0.2">
      <c r="A78" s="5" t="s">
        <v>263</v>
      </c>
      <c r="B78" s="4">
        <f t="shared" ref="B78:F78" si="34">B104+B91</f>
        <v>787</v>
      </c>
      <c r="C78" s="4">
        <f t="shared" si="34"/>
        <v>82</v>
      </c>
      <c r="D78" s="4">
        <f t="shared" si="34"/>
        <v>429</v>
      </c>
      <c r="E78" s="4">
        <f t="shared" si="34"/>
        <v>274</v>
      </c>
      <c r="F78" s="4">
        <f t="shared" si="34"/>
        <v>2</v>
      </c>
    </row>
    <row r="79" spans="1:6" ht="9.6" customHeight="1" x14ac:dyDescent="0.2">
      <c r="A79" s="5" t="s">
        <v>255</v>
      </c>
      <c r="B79" s="4">
        <f t="shared" ref="B79:F79" si="35">B105+B92</f>
        <v>152</v>
      </c>
      <c r="C79" s="4">
        <f t="shared" si="35"/>
        <v>8</v>
      </c>
      <c r="D79" s="4">
        <f t="shared" si="35"/>
        <v>117</v>
      </c>
      <c r="E79" s="4">
        <f t="shared" si="35"/>
        <v>27</v>
      </c>
      <c r="F79" s="4">
        <f t="shared" si="35"/>
        <v>0</v>
      </c>
    </row>
    <row r="80" spans="1:6" ht="9.6" customHeight="1" x14ac:dyDescent="0.2">
      <c r="A80" s="5" t="s">
        <v>256</v>
      </c>
      <c r="B80" s="4">
        <f t="shared" ref="B80:F80" si="36">B106+B93</f>
        <v>98</v>
      </c>
      <c r="C80" s="4">
        <f t="shared" si="36"/>
        <v>5</v>
      </c>
      <c r="D80" s="4">
        <f t="shared" si="36"/>
        <v>81</v>
      </c>
      <c r="E80" s="4">
        <f t="shared" si="36"/>
        <v>12</v>
      </c>
      <c r="F80" s="4">
        <f t="shared" si="36"/>
        <v>0</v>
      </c>
    </row>
    <row r="81" spans="1:6" ht="9.6" customHeight="1" x14ac:dyDescent="0.2">
      <c r="A81" s="5" t="s">
        <v>257</v>
      </c>
      <c r="B81" s="4">
        <f t="shared" ref="B81:F81" si="37">B107+B94</f>
        <v>48</v>
      </c>
      <c r="C81" s="4">
        <f t="shared" si="37"/>
        <v>1</v>
      </c>
      <c r="D81" s="4">
        <f t="shared" si="37"/>
        <v>29</v>
      </c>
      <c r="E81" s="4">
        <f t="shared" si="37"/>
        <v>18</v>
      </c>
      <c r="F81" s="4">
        <f t="shared" si="37"/>
        <v>0</v>
      </c>
    </row>
    <row r="82" spans="1:6" ht="9.6" customHeight="1" x14ac:dyDescent="0.2">
      <c r="A82" s="5" t="s">
        <v>256</v>
      </c>
      <c r="B82" s="4">
        <f t="shared" ref="B82:F82" si="38">B108+B95</f>
        <v>101</v>
      </c>
      <c r="C82" s="4">
        <f t="shared" si="38"/>
        <v>0</v>
      </c>
      <c r="D82" s="4">
        <f t="shared" si="38"/>
        <v>74</v>
      </c>
      <c r="E82" s="4">
        <f t="shared" si="38"/>
        <v>27</v>
      </c>
      <c r="F82" s="4">
        <f t="shared" si="38"/>
        <v>0</v>
      </c>
    </row>
    <row r="83" spans="1:6" ht="9.6" customHeight="1" x14ac:dyDescent="0.2">
      <c r="A83" s="5" t="s">
        <v>258</v>
      </c>
      <c r="B83" s="4">
        <f t="shared" ref="B83:F83" si="39">B109+B96</f>
        <v>271</v>
      </c>
      <c r="C83" s="4">
        <f t="shared" si="39"/>
        <v>34</v>
      </c>
      <c r="D83" s="4">
        <f t="shared" si="39"/>
        <v>182</v>
      </c>
      <c r="E83" s="4">
        <f t="shared" si="39"/>
        <v>53</v>
      </c>
      <c r="F83" s="4">
        <f t="shared" si="39"/>
        <v>2</v>
      </c>
    </row>
    <row r="84" spans="1:6" ht="9.6" customHeight="1" x14ac:dyDescent="0.2">
      <c r="A84" s="5" t="s">
        <v>259</v>
      </c>
    </row>
    <row r="86" spans="1:6" ht="9.6" customHeight="1" x14ac:dyDescent="0.2">
      <c r="A86" s="5" t="s">
        <v>265</v>
      </c>
      <c r="B86" s="4">
        <f>SUM(C86:F86)</f>
        <v>3290</v>
      </c>
      <c r="C86" s="4">
        <f>SUM(C87:C96)</f>
        <v>488</v>
      </c>
      <c r="D86" s="4">
        <f t="shared" ref="D86:F86" si="40">SUM(D87:D96)</f>
        <v>1857</v>
      </c>
      <c r="E86" s="4">
        <f t="shared" si="40"/>
        <v>917</v>
      </c>
      <c r="F86" s="4">
        <f t="shared" si="40"/>
        <v>28</v>
      </c>
    </row>
    <row r="87" spans="1:6" ht="9.6" customHeight="1" x14ac:dyDescent="0.2">
      <c r="A87" s="5" t="s">
        <v>254</v>
      </c>
      <c r="B87" s="4">
        <f t="shared" ref="B87:B96" si="41">SUM(C87:F87)</f>
        <v>504</v>
      </c>
      <c r="C87" s="4">
        <v>112</v>
      </c>
      <c r="D87" s="4">
        <v>242</v>
      </c>
      <c r="E87" s="4">
        <v>139</v>
      </c>
      <c r="F87" s="4">
        <v>11</v>
      </c>
    </row>
    <row r="88" spans="1:6" ht="9.6" customHeight="1" x14ac:dyDescent="0.2">
      <c r="A88" s="5" t="s">
        <v>260</v>
      </c>
      <c r="B88" s="4">
        <f t="shared" si="41"/>
        <v>613</v>
      </c>
      <c r="C88" s="4">
        <v>134</v>
      </c>
      <c r="D88" s="4">
        <v>298</v>
      </c>
      <c r="E88" s="4">
        <v>171</v>
      </c>
      <c r="F88" s="4">
        <v>10</v>
      </c>
    </row>
    <row r="89" spans="1:6" ht="9.6" customHeight="1" x14ac:dyDescent="0.2">
      <c r="A89" s="5" t="s">
        <v>261</v>
      </c>
      <c r="B89" s="4">
        <f t="shared" si="41"/>
        <v>706</v>
      </c>
      <c r="C89" s="4">
        <v>85</v>
      </c>
      <c r="D89" s="4">
        <v>430</v>
      </c>
      <c r="E89" s="4">
        <v>187</v>
      </c>
      <c r="F89" s="4">
        <v>4</v>
      </c>
    </row>
    <row r="90" spans="1:6" ht="9.6" customHeight="1" x14ac:dyDescent="0.2">
      <c r="A90" s="5" t="s">
        <v>262</v>
      </c>
      <c r="B90" s="4">
        <f t="shared" si="41"/>
        <v>352</v>
      </c>
      <c r="C90" s="4">
        <v>51</v>
      </c>
      <c r="D90" s="4">
        <v>211</v>
      </c>
      <c r="E90" s="4">
        <v>89</v>
      </c>
      <c r="F90" s="4">
        <v>1</v>
      </c>
    </row>
    <row r="91" spans="1:6" ht="9.6" customHeight="1" x14ac:dyDescent="0.2">
      <c r="A91" s="5" t="s">
        <v>263</v>
      </c>
      <c r="B91" s="4">
        <f t="shared" si="41"/>
        <v>626</v>
      </c>
      <c r="C91" s="4">
        <v>67</v>
      </c>
      <c r="D91" s="4">
        <v>334</v>
      </c>
      <c r="E91" s="4">
        <v>224</v>
      </c>
      <c r="F91" s="4">
        <v>1</v>
      </c>
    </row>
    <row r="92" spans="1:6" ht="9.6" customHeight="1" x14ac:dyDescent="0.2">
      <c r="A92" s="5" t="s">
        <v>255</v>
      </c>
      <c r="B92" s="4">
        <f t="shared" si="41"/>
        <v>125</v>
      </c>
      <c r="C92" s="4">
        <v>7</v>
      </c>
      <c r="D92" s="4">
        <v>94</v>
      </c>
      <c r="E92" s="4">
        <v>24</v>
      </c>
      <c r="F92" s="4">
        <v>0</v>
      </c>
    </row>
    <row r="93" spans="1:6" ht="9.6" customHeight="1" x14ac:dyDescent="0.2">
      <c r="A93" s="5" t="s">
        <v>256</v>
      </c>
      <c r="B93" s="4">
        <f t="shared" si="41"/>
        <v>60</v>
      </c>
      <c r="C93" s="4">
        <v>5</v>
      </c>
      <c r="D93" s="4">
        <v>47</v>
      </c>
      <c r="E93" s="4">
        <v>8</v>
      </c>
      <c r="F93" s="4">
        <v>0</v>
      </c>
    </row>
    <row r="94" spans="1:6" ht="9.6" customHeight="1" x14ac:dyDescent="0.2">
      <c r="A94" s="5" t="s">
        <v>257</v>
      </c>
      <c r="B94" s="4">
        <f t="shared" si="41"/>
        <v>26</v>
      </c>
      <c r="C94" s="4">
        <v>0</v>
      </c>
      <c r="D94" s="4">
        <v>16</v>
      </c>
      <c r="E94" s="4">
        <v>10</v>
      </c>
      <c r="F94" s="4">
        <v>0</v>
      </c>
    </row>
    <row r="95" spans="1:6" ht="9.6" customHeight="1" x14ac:dyDescent="0.2">
      <c r="A95" s="5" t="s">
        <v>256</v>
      </c>
      <c r="B95" s="4">
        <f t="shared" si="41"/>
        <v>75</v>
      </c>
      <c r="C95" s="4">
        <v>0</v>
      </c>
      <c r="D95" s="4">
        <v>52</v>
      </c>
      <c r="E95" s="4">
        <v>23</v>
      </c>
      <c r="F95" s="4">
        <v>0</v>
      </c>
    </row>
    <row r="96" spans="1:6" ht="9.6" customHeight="1" x14ac:dyDescent="0.2">
      <c r="A96" s="5" t="s">
        <v>258</v>
      </c>
      <c r="B96" s="4">
        <f t="shared" si="41"/>
        <v>203</v>
      </c>
      <c r="C96" s="4">
        <v>27</v>
      </c>
      <c r="D96" s="4">
        <v>133</v>
      </c>
      <c r="E96" s="4">
        <v>42</v>
      </c>
      <c r="F96" s="4">
        <v>1</v>
      </c>
    </row>
    <row r="97" spans="1:6" ht="9.6" customHeight="1" x14ac:dyDescent="0.2">
      <c r="A97" s="5" t="s">
        <v>259</v>
      </c>
      <c r="B97" s="5">
        <v>6.2</v>
      </c>
      <c r="C97" s="5">
        <v>4.5</v>
      </c>
      <c r="D97" s="5">
        <v>6.5</v>
      </c>
      <c r="E97" s="5">
        <v>6.4</v>
      </c>
      <c r="F97" s="5" t="s">
        <v>199</v>
      </c>
    </row>
    <row r="99" spans="1:6" ht="9.6" customHeight="1" x14ac:dyDescent="0.2">
      <c r="A99" s="5" t="s">
        <v>264</v>
      </c>
      <c r="B99" s="4">
        <f>SUM(C99:F99)</f>
        <v>3093</v>
      </c>
      <c r="C99" s="4">
        <f>SUM(C100:C109)</f>
        <v>514</v>
      </c>
      <c r="D99" s="4">
        <f t="shared" ref="D99" si="42">SUM(D100:D109)</f>
        <v>1708</v>
      </c>
      <c r="E99" s="4">
        <f t="shared" ref="E99" si="43">SUM(E100:E109)</f>
        <v>845</v>
      </c>
      <c r="F99" s="4">
        <f t="shared" ref="F99" si="44">SUM(F100:F109)</f>
        <v>26</v>
      </c>
    </row>
    <row r="100" spans="1:6" ht="9.6" customHeight="1" x14ac:dyDescent="0.2">
      <c r="A100" s="5" t="s">
        <v>254</v>
      </c>
      <c r="B100" s="4">
        <f t="shared" ref="B100:B109" si="45">SUM(C100:F100)</f>
        <v>874</v>
      </c>
      <c r="C100" s="4">
        <v>196</v>
      </c>
      <c r="D100" s="4">
        <v>414</v>
      </c>
      <c r="E100" s="4">
        <v>243</v>
      </c>
      <c r="F100" s="4">
        <v>21</v>
      </c>
    </row>
    <row r="101" spans="1:6" ht="9.6" customHeight="1" x14ac:dyDescent="0.2">
      <c r="A101" s="5" t="s">
        <v>260</v>
      </c>
      <c r="B101" s="4">
        <f t="shared" si="45"/>
        <v>831</v>
      </c>
      <c r="C101" s="4">
        <v>161</v>
      </c>
      <c r="D101" s="4">
        <v>439</v>
      </c>
      <c r="E101" s="4">
        <v>229</v>
      </c>
      <c r="F101" s="4">
        <v>2</v>
      </c>
    </row>
    <row r="102" spans="1:6" ht="9.6" customHeight="1" x14ac:dyDescent="0.2">
      <c r="A102" s="5" t="s">
        <v>261</v>
      </c>
      <c r="B102" s="4">
        <f t="shared" si="45"/>
        <v>873</v>
      </c>
      <c r="C102" s="4">
        <v>117</v>
      </c>
      <c r="D102" s="4">
        <v>503</v>
      </c>
      <c r="E102" s="4">
        <v>252</v>
      </c>
      <c r="F102" s="4">
        <v>1</v>
      </c>
    </row>
    <row r="103" spans="1:6" ht="9.6" customHeight="1" x14ac:dyDescent="0.2">
      <c r="A103" s="5" t="s">
        <v>262</v>
      </c>
      <c r="B103" s="4">
        <f t="shared" si="45"/>
        <v>173</v>
      </c>
      <c r="C103" s="4">
        <v>16</v>
      </c>
      <c r="D103" s="4">
        <v>116</v>
      </c>
      <c r="E103" s="4">
        <v>41</v>
      </c>
      <c r="F103" s="4">
        <v>0</v>
      </c>
    </row>
    <row r="104" spans="1:6" ht="9.6" customHeight="1" x14ac:dyDescent="0.2">
      <c r="A104" s="5" t="s">
        <v>263</v>
      </c>
      <c r="B104" s="4">
        <f t="shared" si="45"/>
        <v>161</v>
      </c>
      <c r="C104" s="4">
        <v>15</v>
      </c>
      <c r="D104" s="4">
        <v>95</v>
      </c>
      <c r="E104" s="4">
        <v>50</v>
      </c>
      <c r="F104" s="4">
        <v>1</v>
      </c>
    </row>
    <row r="105" spans="1:6" ht="9.6" customHeight="1" x14ac:dyDescent="0.2">
      <c r="A105" s="5" t="s">
        <v>255</v>
      </c>
      <c r="B105" s="4">
        <f t="shared" si="45"/>
        <v>27</v>
      </c>
      <c r="C105" s="4">
        <v>1</v>
      </c>
      <c r="D105" s="4">
        <v>23</v>
      </c>
      <c r="E105" s="4">
        <v>3</v>
      </c>
      <c r="F105" s="4">
        <v>0</v>
      </c>
    </row>
    <row r="106" spans="1:6" ht="9.6" customHeight="1" x14ac:dyDescent="0.2">
      <c r="A106" s="5" t="s">
        <v>256</v>
      </c>
      <c r="B106" s="4">
        <f t="shared" si="45"/>
        <v>38</v>
      </c>
      <c r="C106" s="4">
        <v>0</v>
      </c>
      <c r="D106" s="4">
        <v>34</v>
      </c>
      <c r="E106" s="4">
        <v>4</v>
      </c>
      <c r="F106" s="4">
        <v>0</v>
      </c>
    </row>
    <row r="107" spans="1:6" ht="9.6" customHeight="1" x14ac:dyDescent="0.2">
      <c r="A107" s="5" t="s">
        <v>257</v>
      </c>
      <c r="B107" s="4">
        <f t="shared" si="45"/>
        <v>22</v>
      </c>
      <c r="C107" s="4">
        <v>1</v>
      </c>
      <c r="D107" s="4">
        <v>13</v>
      </c>
      <c r="E107" s="4">
        <v>8</v>
      </c>
      <c r="F107" s="4">
        <v>0</v>
      </c>
    </row>
    <row r="108" spans="1:6" ht="9.6" customHeight="1" x14ac:dyDescent="0.2">
      <c r="A108" s="5" t="s">
        <v>256</v>
      </c>
      <c r="B108" s="4">
        <f t="shared" si="45"/>
        <v>26</v>
      </c>
      <c r="C108" s="4">
        <v>0</v>
      </c>
      <c r="D108" s="4">
        <v>22</v>
      </c>
      <c r="E108" s="4">
        <v>4</v>
      </c>
      <c r="F108" s="4">
        <v>0</v>
      </c>
    </row>
    <row r="109" spans="1:6" ht="9.6" customHeight="1" x14ac:dyDescent="0.2">
      <c r="A109" s="5" t="s">
        <v>258</v>
      </c>
      <c r="B109" s="4">
        <f t="shared" si="45"/>
        <v>68</v>
      </c>
      <c r="C109" s="4">
        <v>7</v>
      </c>
      <c r="D109" s="4">
        <v>49</v>
      </c>
      <c r="E109" s="4">
        <v>11</v>
      </c>
      <c r="F109" s="4">
        <v>1</v>
      </c>
    </row>
    <row r="110" spans="1:6" ht="9.6" customHeight="1" x14ac:dyDescent="0.2">
      <c r="A110" s="5" t="s">
        <v>259</v>
      </c>
      <c r="B110" s="5">
        <v>4.0999999999999996</v>
      </c>
      <c r="C110" s="5">
        <v>2.4</v>
      </c>
      <c r="D110" s="5">
        <v>4.8</v>
      </c>
      <c r="E110" s="5">
        <v>4</v>
      </c>
    </row>
    <row r="111" spans="1:6" ht="9.6" customHeight="1" x14ac:dyDescent="0.2">
      <c r="A111" s="56" t="s">
        <v>239</v>
      </c>
      <c r="B111" s="56"/>
      <c r="C111" s="56"/>
      <c r="D111" s="56"/>
      <c r="E111" s="56"/>
      <c r="F111" s="56"/>
    </row>
  </sheetData>
  <phoneticPr fontId="0" type="noConversion"/>
  <pageMargins left="0.75" right="0.75" top="1" bottom="1" header="0.5" footer="0.5"/>
  <pageSetup orientation="portrait" r:id="rId1"/>
  <headerFooter alignWithMargins="0"/>
  <rowBreaks count="1" manualBreakCount="1">
    <brk id="6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1"/>
  <sheetViews>
    <sheetView view="pageBreakPreview" zoomScale="125" zoomScaleNormal="100" zoomScaleSheetLayoutView="125" workbookViewId="0">
      <selection activeCell="A2" sqref="A2"/>
    </sheetView>
  </sheetViews>
  <sheetFormatPr defaultRowHeight="10.199999999999999" x14ac:dyDescent="0.2"/>
  <cols>
    <col min="1" max="1" width="18.88671875" style="5" customWidth="1"/>
    <col min="2" max="11" width="8.21875" style="5" customWidth="1"/>
    <col min="12" max="16384" width="8.88671875" style="5"/>
  </cols>
  <sheetData>
    <row r="1" spans="1:6" ht="10.8" thickBot="1" x14ac:dyDescent="0.25">
      <c r="A1" s="5" t="s">
        <v>292</v>
      </c>
    </row>
    <row r="2" spans="1:6" x14ac:dyDescent="0.2">
      <c r="A2" s="19" t="s">
        <v>181</v>
      </c>
      <c r="B2" s="19"/>
      <c r="C2" s="19"/>
      <c r="D2" s="19"/>
      <c r="E2" s="19"/>
      <c r="F2" s="19"/>
    </row>
    <row r="3" spans="1:6" ht="10.8" thickBot="1" x14ac:dyDescent="0.25">
      <c r="A3" s="53" t="s">
        <v>182</v>
      </c>
      <c r="B3" s="53">
        <v>1950</v>
      </c>
      <c r="C3" s="53">
        <v>1940</v>
      </c>
      <c r="D3" s="53">
        <v>1930</v>
      </c>
      <c r="E3" s="53">
        <v>1920</v>
      </c>
      <c r="F3" s="53">
        <v>1912</v>
      </c>
    </row>
    <row r="4" spans="1:6" x14ac:dyDescent="0.2">
      <c r="A4" s="5" t="s">
        <v>97</v>
      </c>
    </row>
    <row r="5" spans="1:6" x14ac:dyDescent="0.2">
      <c r="A5" s="5" t="s">
        <v>98</v>
      </c>
      <c r="B5" s="5">
        <v>2819</v>
      </c>
      <c r="C5" s="5">
        <v>2597</v>
      </c>
      <c r="D5" s="5">
        <v>2147</v>
      </c>
      <c r="E5" s="5">
        <v>1871</v>
      </c>
      <c r="F5" s="5">
        <v>1797</v>
      </c>
    </row>
    <row r="6" spans="1:6" x14ac:dyDescent="0.2">
      <c r="A6" s="5" t="s">
        <v>100</v>
      </c>
      <c r="C6" s="5">
        <v>1588</v>
      </c>
      <c r="D6" s="5">
        <v>1243</v>
      </c>
      <c r="E6" s="5">
        <v>1155</v>
      </c>
      <c r="F6" s="5">
        <v>1033</v>
      </c>
    </row>
    <row r="7" spans="1:6" x14ac:dyDescent="0.2">
      <c r="A7" s="5" t="s">
        <v>99</v>
      </c>
      <c r="B7" s="5">
        <v>368</v>
      </c>
      <c r="C7" s="5">
        <v>340</v>
      </c>
      <c r="D7" s="5">
        <v>279</v>
      </c>
      <c r="E7" s="5">
        <v>269</v>
      </c>
      <c r="F7" s="5">
        <v>238</v>
      </c>
    </row>
    <row r="8" spans="1:6" x14ac:dyDescent="0.2">
      <c r="A8" s="5" t="s">
        <v>101</v>
      </c>
      <c r="B8" s="5">
        <v>368</v>
      </c>
      <c r="C8" s="5">
        <v>340</v>
      </c>
      <c r="D8" s="5">
        <v>279</v>
      </c>
      <c r="E8" s="5">
        <v>269</v>
      </c>
      <c r="F8" s="5">
        <v>238</v>
      </c>
    </row>
    <row r="9" spans="1:6" x14ac:dyDescent="0.2">
      <c r="A9" s="5" t="s">
        <v>102</v>
      </c>
      <c r="B9" s="5">
        <v>559</v>
      </c>
      <c r="C9" s="5">
        <v>494</v>
      </c>
      <c r="D9" s="5">
        <v>402</v>
      </c>
      <c r="E9" s="5">
        <v>335</v>
      </c>
      <c r="F9" s="5">
        <v>315</v>
      </c>
    </row>
    <row r="10" spans="1:6" x14ac:dyDescent="0.2">
      <c r="A10" s="5" t="s">
        <v>103</v>
      </c>
      <c r="B10" s="5">
        <v>280</v>
      </c>
      <c r="C10" s="5">
        <v>236</v>
      </c>
      <c r="D10" s="5">
        <v>222</v>
      </c>
    </row>
    <row r="11" spans="1:6" x14ac:dyDescent="0.2">
      <c r="A11" s="5" t="s">
        <v>104</v>
      </c>
      <c r="B11" s="5">
        <v>279</v>
      </c>
      <c r="C11" s="5">
        <v>258</v>
      </c>
      <c r="D11" s="5">
        <v>180</v>
      </c>
    </row>
    <row r="12" spans="1:6" x14ac:dyDescent="0.2">
      <c r="A12" s="5" t="s">
        <v>105</v>
      </c>
      <c r="B12" s="5">
        <v>771</v>
      </c>
      <c r="C12" s="5">
        <v>754</v>
      </c>
      <c r="D12" s="5">
        <v>562</v>
      </c>
      <c r="E12" s="5">
        <v>551</v>
      </c>
      <c r="F12" s="5">
        <v>480</v>
      </c>
    </row>
    <row r="13" spans="1:6" x14ac:dyDescent="0.2">
      <c r="A13" s="5" t="s">
        <v>106</v>
      </c>
      <c r="C13" s="5">
        <v>26</v>
      </c>
      <c r="D13" s="5">
        <v>12</v>
      </c>
      <c r="E13" s="5">
        <v>0</v>
      </c>
      <c r="F13" s="5">
        <v>0</v>
      </c>
    </row>
    <row r="14" spans="1:6" x14ac:dyDescent="0.2">
      <c r="A14" s="5" t="s">
        <v>107</v>
      </c>
      <c r="B14" s="5">
        <v>415</v>
      </c>
      <c r="C14" s="5">
        <v>397</v>
      </c>
      <c r="D14" s="5">
        <v>266</v>
      </c>
      <c r="E14" s="5">
        <v>298</v>
      </c>
      <c r="F14" s="5">
        <v>224</v>
      </c>
    </row>
    <row r="15" spans="1:6" x14ac:dyDescent="0.2">
      <c r="A15" s="5" t="s">
        <v>108</v>
      </c>
      <c r="B15" s="5">
        <v>356</v>
      </c>
      <c r="C15" s="5">
        <v>331</v>
      </c>
      <c r="D15" s="5">
        <v>284</v>
      </c>
      <c r="E15" s="5">
        <v>253</v>
      </c>
      <c r="F15" s="5">
        <v>256</v>
      </c>
    </row>
    <row r="16" spans="1:6" x14ac:dyDescent="0.2">
      <c r="A16" s="5" t="s">
        <v>109</v>
      </c>
      <c r="B16" s="5">
        <v>576</v>
      </c>
      <c r="C16" s="5">
        <v>500</v>
      </c>
      <c r="D16" s="5">
        <v>466</v>
      </c>
    </row>
    <row r="17" spans="1:6" x14ac:dyDescent="0.2">
      <c r="A17" s="5" t="s">
        <v>110</v>
      </c>
      <c r="B17" s="5">
        <v>576</v>
      </c>
      <c r="C17" s="5">
        <v>500</v>
      </c>
      <c r="D17" s="5">
        <v>466</v>
      </c>
      <c r="E17" s="5">
        <v>361</v>
      </c>
      <c r="F17" s="5">
        <v>383</v>
      </c>
    </row>
    <row r="18" spans="1:6" x14ac:dyDescent="0.2">
      <c r="A18" s="5" t="s">
        <v>111</v>
      </c>
      <c r="B18" s="5">
        <v>545</v>
      </c>
      <c r="C18" s="5">
        <v>509</v>
      </c>
      <c r="D18" s="5">
        <v>438</v>
      </c>
    </row>
    <row r="19" spans="1:6" x14ac:dyDescent="0.2">
      <c r="A19" s="5" t="s">
        <v>112</v>
      </c>
      <c r="B19" s="5">
        <v>443</v>
      </c>
      <c r="C19" s="5">
        <v>421</v>
      </c>
      <c r="D19" s="5">
        <v>371</v>
      </c>
      <c r="E19" s="5">
        <v>308</v>
      </c>
      <c r="F19" s="5">
        <v>324</v>
      </c>
    </row>
    <row r="20" spans="1:6" x14ac:dyDescent="0.2">
      <c r="A20" s="5" t="s">
        <v>113</v>
      </c>
      <c r="B20" s="5">
        <v>102</v>
      </c>
      <c r="C20" s="5">
        <v>88</v>
      </c>
      <c r="D20" s="5">
        <v>67</v>
      </c>
      <c r="E20" s="5">
        <v>47</v>
      </c>
      <c r="F20" s="5">
        <v>57</v>
      </c>
    </row>
    <row r="21" spans="1:6" x14ac:dyDescent="0.2">
      <c r="A21" s="5" t="s">
        <v>114</v>
      </c>
      <c r="C21" s="5">
        <v>10164</v>
      </c>
      <c r="D21" s="5">
        <v>7809</v>
      </c>
      <c r="E21" s="5">
        <v>6185</v>
      </c>
      <c r="F21" s="5">
        <v>5454</v>
      </c>
    </row>
    <row r="22" spans="1:6" x14ac:dyDescent="0.2">
      <c r="A22" s="5" t="s">
        <v>115</v>
      </c>
      <c r="C22" s="5">
        <v>6733</v>
      </c>
      <c r="D22" s="5">
        <v>5032</v>
      </c>
      <c r="E22" s="5">
        <v>3777</v>
      </c>
      <c r="F22" s="5">
        <v>3186</v>
      </c>
    </row>
    <row r="23" spans="1:6" x14ac:dyDescent="0.2">
      <c r="A23" s="5" t="s">
        <v>116</v>
      </c>
      <c r="B23" s="5">
        <v>1796</v>
      </c>
      <c r="C23" s="5">
        <v>1012</v>
      </c>
      <c r="D23" s="5">
        <v>750</v>
      </c>
      <c r="E23" s="5">
        <v>573</v>
      </c>
      <c r="F23" s="5">
        <v>507</v>
      </c>
    </row>
    <row r="24" spans="1:6" x14ac:dyDescent="0.2">
      <c r="A24" s="5" t="s">
        <v>117</v>
      </c>
      <c r="B24" s="5">
        <v>537</v>
      </c>
      <c r="C24" s="5">
        <v>400</v>
      </c>
      <c r="D24" s="5">
        <v>265</v>
      </c>
      <c r="E24" s="5">
        <v>216</v>
      </c>
      <c r="F24" s="5">
        <v>203</v>
      </c>
    </row>
    <row r="25" spans="1:6" x14ac:dyDescent="0.2">
      <c r="A25" s="5" t="s">
        <v>118</v>
      </c>
      <c r="B25" s="5">
        <v>60</v>
      </c>
      <c r="C25" s="5">
        <v>58</v>
      </c>
      <c r="D25" s="5">
        <v>42</v>
      </c>
      <c r="E25" s="5">
        <v>69</v>
      </c>
      <c r="F25" s="5">
        <v>58</v>
      </c>
    </row>
    <row r="26" spans="1:6" x14ac:dyDescent="0.2">
      <c r="A26" s="5" t="s">
        <v>119</v>
      </c>
      <c r="B26" s="5">
        <v>174</v>
      </c>
      <c r="C26" s="5">
        <v>44</v>
      </c>
      <c r="D26" s="5">
        <v>47</v>
      </c>
      <c r="F26" s="5">
        <v>246</v>
      </c>
    </row>
    <row r="27" spans="1:6" x14ac:dyDescent="0.2">
      <c r="A27" s="5" t="s">
        <v>120</v>
      </c>
      <c r="B27" s="5">
        <v>1025</v>
      </c>
      <c r="C27" s="5">
        <v>510</v>
      </c>
      <c r="D27" s="5">
        <v>396</v>
      </c>
      <c r="E27" s="5">
        <v>288</v>
      </c>
      <c r="F27" s="5">
        <v>1264</v>
      </c>
    </row>
    <row r="28" spans="1:6" x14ac:dyDescent="0.2">
      <c r="A28" s="5" t="s">
        <v>121</v>
      </c>
      <c r="B28" s="5">
        <v>5467</v>
      </c>
      <c r="C28" s="5">
        <v>3361</v>
      </c>
      <c r="D28" s="5">
        <v>2559</v>
      </c>
      <c r="E28" s="5">
        <v>1701</v>
      </c>
      <c r="F28" s="5">
        <v>0</v>
      </c>
    </row>
    <row r="29" spans="1:6" x14ac:dyDescent="0.2">
      <c r="A29" s="5" t="s">
        <v>122</v>
      </c>
      <c r="C29" s="5">
        <v>0</v>
      </c>
      <c r="D29" s="5">
        <v>4</v>
      </c>
      <c r="E29" s="5">
        <v>2</v>
      </c>
      <c r="F29" s="5">
        <v>0</v>
      </c>
    </row>
    <row r="30" spans="1:6" x14ac:dyDescent="0.2">
      <c r="A30" s="5" t="s">
        <v>123</v>
      </c>
      <c r="B30" s="5">
        <v>91</v>
      </c>
      <c r="C30" s="5">
        <v>48</v>
      </c>
      <c r="D30" s="5">
        <v>41</v>
      </c>
      <c r="E30" s="5">
        <v>55</v>
      </c>
      <c r="F30" s="5">
        <v>187</v>
      </c>
    </row>
    <row r="31" spans="1:6" x14ac:dyDescent="0.2">
      <c r="A31" s="5" t="s">
        <v>124</v>
      </c>
      <c r="B31" s="5">
        <v>655</v>
      </c>
      <c r="C31" s="5">
        <v>330</v>
      </c>
      <c r="D31" s="5">
        <v>254</v>
      </c>
      <c r="E31" s="5">
        <v>202</v>
      </c>
      <c r="F31" s="5">
        <v>47</v>
      </c>
    </row>
    <row r="32" spans="1:6" x14ac:dyDescent="0.2">
      <c r="A32" s="5" t="s">
        <v>125</v>
      </c>
      <c r="B32" s="5">
        <v>395</v>
      </c>
      <c r="C32" s="5">
        <v>197</v>
      </c>
      <c r="D32" s="5">
        <v>106</v>
      </c>
      <c r="E32" s="5">
        <v>55</v>
      </c>
      <c r="F32" s="5">
        <v>523</v>
      </c>
    </row>
    <row r="33" spans="1:6" x14ac:dyDescent="0.2">
      <c r="A33" s="5" t="s">
        <v>126</v>
      </c>
      <c r="B33" s="5">
        <v>1156</v>
      </c>
      <c r="C33" s="5">
        <v>912</v>
      </c>
      <c r="D33" s="5">
        <v>678</v>
      </c>
      <c r="E33" s="5">
        <v>515</v>
      </c>
      <c r="F33" s="5">
        <v>0</v>
      </c>
    </row>
    <row r="34" spans="1:6" x14ac:dyDescent="0.2">
      <c r="A34" s="5" t="s">
        <v>127</v>
      </c>
      <c r="B34" s="5">
        <v>40</v>
      </c>
      <c r="C34" s="5">
        <v>8</v>
      </c>
      <c r="D34" s="5">
        <v>12</v>
      </c>
      <c r="E34" s="5">
        <v>0</v>
      </c>
      <c r="F34" s="5">
        <v>103</v>
      </c>
    </row>
    <row r="35" spans="1:6" x14ac:dyDescent="0.2">
      <c r="A35" s="5" t="s">
        <v>128</v>
      </c>
      <c r="B35" s="5">
        <v>265</v>
      </c>
      <c r="C35" s="5">
        <v>128</v>
      </c>
      <c r="D35" s="5">
        <v>141</v>
      </c>
      <c r="E35" s="5">
        <v>75</v>
      </c>
      <c r="F35" s="5">
        <v>0</v>
      </c>
    </row>
    <row r="36" spans="1:6" x14ac:dyDescent="0.2">
      <c r="A36" s="5" t="s">
        <v>129</v>
      </c>
      <c r="B36" s="5">
        <v>43</v>
      </c>
      <c r="C36" s="5">
        <v>30</v>
      </c>
      <c r="D36" s="5">
        <v>16</v>
      </c>
      <c r="E36" s="5">
        <v>12</v>
      </c>
      <c r="F36" s="5">
        <v>404</v>
      </c>
    </row>
    <row r="37" spans="1:6" x14ac:dyDescent="0.2">
      <c r="A37" s="5" t="s">
        <v>130</v>
      </c>
      <c r="B37" s="5">
        <v>1586</v>
      </c>
      <c r="C37" s="5">
        <v>934</v>
      </c>
      <c r="D37" s="5">
        <v>708</v>
      </c>
      <c r="E37" s="5">
        <v>568</v>
      </c>
      <c r="F37" s="5">
        <v>0</v>
      </c>
    </row>
    <row r="38" spans="1:6" x14ac:dyDescent="0.2">
      <c r="A38" s="5" t="s">
        <v>131</v>
      </c>
      <c r="B38" s="5">
        <v>162</v>
      </c>
      <c r="C38" s="5">
        <v>16</v>
      </c>
      <c r="D38" s="5">
        <v>38</v>
      </c>
      <c r="E38" s="5">
        <v>12</v>
      </c>
      <c r="F38" s="5">
        <v>0</v>
      </c>
    </row>
    <row r="39" spans="1:6" x14ac:dyDescent="0.2">
      <c r="A39" s="5" t="s">
        <v>187</v>
      </c>
      <c r="B39" s="5">
        <v>32</v>
      </c>
    </row>
    <row r="40" spans="1:6" x14ac:dyDescent="0.2">
      <c r="A40" s="5" t="s">
        <v>132</v>
      </c>
      <c r="B40" s="5">
        <v>744</v>
      </c>
      <c r="C40" s="5">
        <v>488</v>
      </c>
      <c r="D40" s="5">
        <v>375</v>
      </c>
      <c r="E40" s="5">
        <v>205</v>
      </c>
      <c r="F40" s="5">
        <v>0</v>
      </c>
    </row>
    <row r="41" spans="1:6" x14ac:dyDescent="0.2">
      <c r="A41" s="5" t="s">
        <v>133</v>
      </c>
      <c r="B41" s="5">
        <v>298</v>
      </c>
      <c r="C41" s="5">
        <v>270</v>
      </c>
      <c r="D41" s="5">
        <v>186</v>
      </c>
      <c r="E41" s="5">
        <v>0</v>
      </c>
      <c r="F41" s="5">
        <v>0</v>
      </c>
    </row>
    <row r="42" spans="1:6" x14ac:dyDescent="0.2">
      <c r="A42" s="5" t="s">
        <v>134</v>
      </c>
      <c r="B42" s="5">
        <v>844</v>
      </c>
      <c r="C42" s="5">
        <v>678</v>
      </c>
      <c r="D42" s="5">
        <v>471</v>
      </c>
      <c r="E42" s="5">
        <v>366</v>
      </c>
      <c r="F42" s="5">
        <v>332</v>
      </c>
    </row>
    <row r="43" spans="1:6" x14ac:dyDescent="0.2">
      <c r="A43" s="5" t="s">
        <v>135</v>
      </c>
      <c r="B43" s="5">
        <v>204</v>
      </c>
      <c r="C43" s="5">
        <v>134</v>
      </c>
      <c r="D43" s="5">
        <v>103</v>
      </c>
      <c r="E43" s="5">
        <v>59</v>
      </c>
      <c r="F43" s="5">
        <v>57</v>
      </c>
    </row>
    <row r="44" spans="1:6" x14ac:dyDescent="0.2">
      <c r="A44" s="5" t="s">
        <v>106</v>
      </c>
      <c r="B44" s="5">
        <v>155</v>
      </c>
      <c r="C44" s="5">
        <v>180</v>
      </c>
      <c r="D44" s="5">
        <v>115</v>
      </c>
      <c r="E44" s="5">
        <v>95</v>
      </c>
      <c r="F44" s="5">
        <v>91</v>
      </c>
    </row>
    <row r="45" spans="1:6" x14ac:dyDescent="0.2">
      <c r="A45" s="5" t="s">
        <v>188</v>
      </c>
      <c r="B45" s="5">
        <v>47</v>
      </c>
    </row>
    <row r="46" spans="1:6" x14ac:dyDescent="0.2">
      <c r="A46" s="5" t="s">
        <v>136</v>
      </c>
      <c r="B46" s="5">
        <v>398</v>
      </c>
      <c r="C46" s="5">
        <v>322</v>
      </c>
      <c r="D46" s="5">
        <v>233</v>
      </c>
      <c r="E46" s="5">
        <v>198</v>
      </c>
      <c r="F46" s="5">
        <v>184</v>
      </c>
    </row>
    <row r="47" spans="1:6" x14ac:dyDescent="0.2">
      <c r="A47" s="5" t="s">
        <v>137</v>
      </c>
      <c r="B47" s="5">
        <v>40</v>
      </c>
      <c r="C47" s="5">
        <v>42</v>
      </c>
      <c r="D47" s="5">
        <v>20</v>
      </c>
      <c r="E47" s="5">
        <v>14</v>
      </c>
      <c r="F47" s="5">
        <v>0</v>
      </c>
    </row>
    <row r="48" spans="1:6" x14ac:dyDescent="0.2">
      <c r="A48" s="5" t="s">
        <v>138</v>
      </c>
      <c r="B48" s="5">
        <v>1325</v>
      </c>
      <c r="C48" s="5">
        <v>881</v>
      </c>
      <c r="D48" s="5">
        <v>622</v>
      </c>
      <c r="E48" s="5">
        <v>653</v>
      </c>
      <c r="F48" s="5">
        <v>469</v>
      </c>
    </row>
    <row r="49" spans="1:6" x14ac:dyDescent="0.2">
      <c r="A49" s="5" t="s">
        <v>139</v>
      </c>
      <c r="B49" s="5">
        <v>169</v>
      </c>
      <c r="C49" s="5">
        <v>138</v>
      </c>
      <c r="D49" s="5">
        <v>96</v>
      </c>
      <c r="E49" s="5">
        <v>136</v>
      </c>
      <c r="F49" s="5">
        <v>70</v>
      </c>
    </row>
    <row r="50" spans="1:6" x14ac:dyDescent="0.2">
      <c r="A50" s="5" t="s">
        <v>140</v>
      </c>
      <c r="B50" s="5">
        <v>125</v>
      </c>
      <c r="C50" s="5">
        <v>49</v>
      </c>
      <c r="D50" s="5">
        <v>41</v>
      </c>
      <c r="E50" s="5">
        <v>30</v>
      </c>
      <c r="F50" s="5">
        <v>0</v>
      </c>
    </row>
    <row r="51" spans="1:6" x14ac:dyDescent="0.2">
      <c r="A51" s="5" t="s">
        <v>189</v>
      </c>
      <c r="B51" s="5">
        <v>43</v>
      </c>
    </row>
    <row r="52" spans="1:6" x14ac:dyDescent="0.2">
      <c r="A52" s="5" t="s">
        <v>141</v>
      </c>
      <c r="B52" s="5">
        <v>255</v>
      </c>
      <c r="C52" s="5">
        <v>212</v>
      </c>
      <c r="D52" s="5">
        <v>152</v>
      </c>
      <c r="E52" s="5">
        <v>136</v>
      </c>
      <c r="F52" s="5">
        <v>113</v>
      </c>
    </row>
    <row r="53" spans="1:6" x14ac:dyDescent="0.2">
      <c r="A53" s="5" t="s">
        <v>142</v>
      </c>
      <c r="B53" s="5">
        <v>296</v>
      </c>
      <c r="C53" s="5">
        <v>163</v>
      </c>
      <c r="D53" s="5">
        <v>114</v>
      </c>
      <c r="E53" s="5">
        <v>109</v>
      </c>
      <c r="F53" s="5">
        <v>101</v>
      </c>
    </row>
    <row r="54" spans="1:6" x14ac:dyDescent="0.2">
      <c r="A54" s="5" t="s">
        <v>143</v>
      </c>
      <c r="B54" s="5">
        <v>94</v>
      </c>
      <c r="C54" s="5">
        <v>202</v>
      </c>
      <c r="D54" s="5">
        <v>131</v>
      </c>
      <c r="E54" s="5">
        <v>141</v>
      </c>
      <c r="F54" s="5">
        <v>125</v>
      </c>
    </row>
    <row r="55" spans="1:6" x14ac:dyDescent="0.2">
      <c r="A55" s="5" t="s">
        <v>144</v>
      </c>
      <c r="B55" s="5">
        <v>234</v>
      </c>
      <c r="C55" s="5">
        <v>54</v>
      </c>
      <c r="D55" s="5">
        <v>40</v>
      </c>
      <c r="E55" s="5">
        <v>38</v>
      </c>
      <c r="F55" s="5">
        <v>60</v>
      </c>
    </row>
    <row r="56" spans="1:6" x14ac:dyDescent="0.2">
      <c r="A56" s="5" t="s">
        <v>145</v>
      </c>
      <c r="B56" s="5">
        <v>93</v>
      </c>
      <c r="C56" s="5">
        <v>63</v>
      </c>
      <c r="D56" s="5">
        <v>48</v>
      </c>
      <c r="E56" s="5">
        <v>43</v>
      </c>
    </row>
    <row r="57" spans="1:6" x14ac:dyDescent="0.2">
      <c r="A57" s="5" t="s">
        <v>190</v>
      </c>
      <c r="B57" s="5">
        <v>16</v>
      </c>
    </row>
    <row r="58" spans="1:6" x14ac:dyDescent="0.2">
      <c r="A58" s="5" t="s">
        <v>146</v>
      </c>
      <c r="B58" s="5">
        <v>1192</v>
      </c>
      <c r="C58" s="5">
        <v>801</v>
      </c>
      <c r="D58" s="5">
        <v>630</v>
      </c>
      <c r="E58" s="5">
        <v>504</v>
      </c>
      <c r="F58" s="5">
        <v>405</v>
      </c>
    </row>
    <row r="59" spans="1:6" x14ac:dyDescent="0.2">
      <c r="A59" s="5" t="s">
        <v>147</v>
      </c>
      <c r="B59" s="5">
        <v>324</v>
      </c>
      <c r="C59" s="5">
        <v>195</v>
      </c>
      <c r="D59" s="5">
        <v>138</v>
      </c>
      <c r="E59" s="5">
        <v>123</v>
      </c>
      <c r="F59" s="5">
        <v>98</v>
      </c>
    </row>
    <row r="60" spans="1:6" x14ac:dyDescent="0.2">
      <c r="A60" s="5" t="s">
        <v>148</v>
      </c>
      <c r="B60" s="5">
        <v>194</v>
      </c>
      <c r="C60" s="5">
        <v>141</v>
      </c>
      <c r="D60" s="5">
        <v>137</v>
      </c>
      <c r="E60" s="5">
        <v>101</v>
      </c>
      <c r="F60" s="5">
        <v>85</v>
      </c>
    </row>
    <row r="61" spans="1:6" x14ac:dyDescent="0.2">
      <c r="A61" s="5" t="s">
        <v>149</v>
      </c>
      <c r="B61" s="5">
        <v>141</v>
      </c>
      <c r="C61" s="5">
        <v>108</v>
      </c>
      <c r="D61" s="5">
        <v>67</v>
      </c>
      <c r="E61" s="5">
        <v>50</v>
      </c>
      <c r="F61" s="5">
        <v>46</v>
      </c>
    </row>
    <row r="62" spans="1:6" x14ac:dyDescent="0.2">
      <c r="A62" s="5" t="s">
        <v>150</v>
      </c>
      <c r="B62" s="5">
        <v>261</v>
      </c>
      <c r="C62" s="5">
        <v>144</v>
      </c>
      <c r="D62" s="5">
        <v>128</v>
      </c>
      <c r="E62" s="5">
        <v>85</v>
      </c>
      <c r="F62" s="5">
        <v>64</v>
      </c>
    </row>
    <row r="63" spans="1:6" x14ac:dyDescent="0.2">
      <c r="A63" s="5" t="s">
        <v>151</v>
      </c>
      <c r="B63" s="5">
        <v>272</v>
      </c>
      <c r="C63" s="5">
        <v>213</v>
      </c>
      <c r="D63" s="5">
        <v>160</v>
      </c>
      <c r="E63" s="5">
        <v>145</v>
      </c>
      <c r="F63" s="5">
        <v>112</v>
      </c>
    </row>
    <row r="64" spans="1:6" x14ac:dyDescent="0.2">
      <c r="A64" s="5" t="s">
        <v>152</v>
      </c>
      <c r="B64" s="5">
        <v>5330</v>
      </c>
      <c r="C64" s="5">
        <v>3431</v>
      </c>
      <c r="D64" s="5">
        <v>27777</v>
      </c>
      <c r="E64" s="5">
        <v>2408</v>
      </c>
      <c r="F64" s="5">
        <v>2268</v>
      </c>
    </row>
    <row r="65" spans="1:6" x14ac:dyDescent="0.2">
      <c r="A65" s="5" t="s">
        <v>153</v>
      </c>
      <c r="B65" s="5">
        <v>2201</v>
      </c>
      <c r="C65" s="5">
        <v>1625</v>
      </c>
      <c r="D65" s="5">
        <v>1256</v>
      </c>
      <c r="E65" s="5">
        <v>1134</v>
      </c>
      <c r="F65" s="5">
        <v>1163</v>
      </c>
    </row>
    <row r="66" spans="1:6" x14ac:dyDescent="0.2">
      <c r="A66" s="5" t="s">
        <v>154</v>
      </c>
      <c r="B66" s="5">
        <v>42</v>
      </c>
      <c r="C66" s="5">
        <v>45</v>
      </c>
      <c r="D66" s="5">
        <v>48</v>
      </c>
      <c r="E66" s="5">
        <v>33</v>
      </c>
      <c r="F66" s="5">
        <v>120</v>
      </c>
    </row>
    <row r="67" spans="1:6" x14ac:dyDescent="0.2">
      <c r="A67" s="5" t="s">
        <v>191</v>
      </c>
      <c r="B67" s="5">
        <v>52</v>
      </c>
    </row>
    <row r="68" spans="1:6" x14ac:dyDescent="0.2">
      <c r="A68" s="5" t="s">
        <v>155</v>
      </c>
      <c r="B68" s="5">
        <v>100</v>
      </c>
      <c r="C68" s="5">
        <v>65</v>
      </c>
      <c r="D68" s="5">
        <v>57</v>
      </c>
      <c r="E68" s="5">
        <v>45</v>
      </c>
      <c r="F68" s="5">
        <v>48</v>
      </c>
    </row>
    <row r="69" spans="1:6" x14ac:dyDescent="0.2">
      <c r="A69" s="5" t="s">
        <v>156</v>
      </c>
      <c r="B69" s="5">
        <v>209</v>
      </c>
      <c r="C69" s="5">
        <v>123</v>
      </c>
      <c r="D69" s="5">
        <v>106</v>
      </c>
      <c r="E69" s="5">
        <v>143</v>
      </c>
      <c r="F69" s="5">
        <v>119</v>
      </c>
    </row>
    <row r="70" spans="1:6" x14ac:dyDescent="0.2">
      <c r="A70" s="5" t="s">
        <v>157</v>
      </c>
      <c r="B70" s="5">
        <v>62</v>
      </c>
      <c r="C70" s="5">
        <v>79</v>
      </c>
      <c r="D70" s="5">
        <v>61</v>
      </c>
      <c r="E70" s="5">
        <v>65</v>
      </c>
      <c r="F70" s="5">
        <v>54</v>
      </c>
    </row>
    <row r="71" spans="1:6" x14ac:dyDescent="0.2">
      <c r="A71" s="5" t="s">
        <v>196</v>
      </c>
      <c r="B71" s="5">
        <v>165</v>
      </c>
    </row>
    <row r="72" spans="1:6" x14ac:dyDescent="0.2">
      <c r="A72" s="5" t="s">
        <v>158</v>
      </c>
      <c r="B72" s="5">
        <v>57</v>
      </c>
      <c r="C72" s="5">
        <v>120</v>
      </c>
      <c r="D72" s="5">
        <v>49</v>
      </c>
      <c r="E72" s="5">
        <v>20</v>
      </c>
      <c r="F72" s="5">
        <v>0</v>
      </c>
    </row>
    <row r="73" spans="1:6" x14ac:dyDescent="0.2">
      <c r="A73" s="5" t="s">
        <v>159</v>
      </c>
      <c r="B73" s="5">
        <v>78</v>
      </c>
      <c r="C73" s="5">
        <v>48</v>
      </c>
      <c r="D73" s="5">
        <v>32</v>
      </c>
      <c r="E73" s="5">
        <v>54</v>
      </c>
      <c r="F73" s="5">
        <v>82</v>
      </c>
    </row>
    <row r="74" spans="1:6" x14ac:dyDescent="0.2">
      <c r="A74" s="5" t="s">
        <v>160</v>
      </c>
      <c r="B74" s="5">
        <v>116</v>
      </c>
      <c r="C74" s="5">
        <v>97</v>
      </c>
      <c r="D74" s="5">
        <v>62</v>
      </c>
      <c r="E74" s="5">
        <v>42</v>
      </c>
      <c r="F74" s="5">
        <v>33</v>
      </c>
    </row>
    <row r="75" spans="1:6" x14ac:dyDescent="0.2">
      <c r="A75" s="5" t="s">
        <v>161</v>
      </c>
      <c r="B75" s="5">
        <v>34</v>
      </c>
      <c r="C75" s="5">
        <v>84</v>
      </c>
      <c r="D75" s="5">
        <v>67</v>
      </c>
      <c r="E75" s="5">
        <v>58</v>
      </c>
      <c r="F75" s="5">
        <v>61</v>
      </c>
    </row>
    <row r="76" spans="1:6" x14ac:dyDescent="0.2">
      <c r="A76" s="5" t="s">
        <v>162</v>
      </c>
      <c r="B76" s="5">
        <v>881</v>
      </c>
      <c r="C76" s="5">
        <v>711</v>
      </c>
      <c r="D76" s="5">
        <v>583</v>
      </c>
      <c r="E76" s="5">
        <v>472</v>
      </c>
      <c r="F76" s="5">
        <v>458</v>
      </c>
    </row>
    <row r="77" spans="1:6" x14ac:dyDescent="0.2">
      <c r="A77" s="5" t="s">
        <v>195</v>
      </c>
      <c r="B77" s="5">
        <v>41</v>
      </c>
    </row>
    <row r="78" spans="1:6" x14ac:dyDescent="0.2">
      <c r="A78" s="5" t="s">
        <v>163</v>
      </c>
      <c r="B78" s="5">
        <v>108</v>
      </c>
      <c r="C78" s="5">
        <v>52</v>
      </c>
      <c r="D78" s="5">
        <v>50</v>
      </c>
      <c r="E78" s="5">
        <v>56</v>
      </c>
      <c r="F78" s="5">
        <v>46</v>
      </c>
    </row>
    <row r="79" spans="1:6" x14ac:dyDescent="0.2">
      <c r="A79" s="5" t="s">
        <v>164</v>
      </c>
      <c r="B79" s="5">
        <v>150</v>
      </c>
      <c r="C79" s="5">
        <v>406</v>
      </c>
      <c r="D79" s="5">
        <v>92</v>
      </c>
      <c r="E79" s="5">
        <v>95</v>
      </c>
      <c r="F79" s="5">
        <v>86</v>
      </c>
    </row>
    <row r="80" spans="1:6" x14ac:dyDescent="0.2">
      <c r="A80" s="5" t="s">
        <v>165</v>
      </c>
      <c r="B80" s="5">
        <v>106</v>
      </c>
      <c r="C80" s="5">
        <v>95</v>
      </c>
      <c r="D80" s="5">
        <v>49</v>
      </c>
      <c r="E80" s="5">
        <v>51</v>
      </c>
      <c r="F80" s="5">
        <v>56</v>
      </c>
    </row>
    <row r="81" spans="1:6" x14ac:dyDescent="0.2">
      <c r="A81" s="5" t="s">
        <v>166</v>
      </c>
      <c r="B81" s="5">
        <v>447</v>
      </c>
      <c r="C81" s="5">
        <v>335</v>
      </c>
      <c r="D81" s="5">
        <v>272</v>
      </c>
      <c r="E81" s="5">
        <v>290</v>
      </c>
      <c r="F81" s="5">
        <v>241</v>
      </c>
    </row>
    <row r="82" spans="1:6" x14ac:dyDescent="0.2">
      <c r="A82" s="5" t="s">
        <v>167</v>
      </c>
      <c r="B82" s="5">
        <v>101</v>
      </c>
      <c r="C82" s="5">
        <v>118</v>
      </c>
      <c r="D82" s="5">
        <v>100</v>
      </c>
      <c r="E82" s="5">
        <v>116</v>
      </c>
      <c r="F82" s="5">
        <v>85</v>
      </c>
    </row>
    <row r="83" spans="1:6" x14ac:dyDescent="0.2">
      <c r="A83" s="5" t="s">
        <v>168</v>
      </c>
      <c r="B83" s="5">
        <v>170</v>
      </c>
      <c r="C83" s="5">
        <v>129</v>
      </c>
      <c r="D83" s="5">
        <v>114</v>
      </c>
      <c r="E83" s="5">
        <v>113</v>
      </c>
      <c r="F83" s="5">
        <v>99</v>
      </c>
    </row>
    <row r="84" spans="1:6" x14ac:dyDescent="0.2">
      <c r="A84" s="5" t="s">
        <v>169</v>
      </c>
      <c r="B84" s="5">
        <v>145</v>
      </c>
      <c r="C84" s="5">
        <v>88</v>
      </c>
      <c r="D84" s="5">
        <v>58</v>
      </c>
      <c r="E84" s="5">
        <v>61</v>
      </c>
      <c r="F84" s="5">
        <v>57</v>
      </c>
    </row>
    <row r="85" spans="1:6" x14ac:dyDescent="0.2">
      <c r="A85" s="5" t="s">
        <v>192</v>
      </c>
      <c r="B85" s="5">
        <v>31</v>
      </c>
    </row>
    <row r="86" spans="1:6" x14ac:dyDescent="0.2">
      <c r="A86" s="5" t="s">
        <v>170</v>
      </c>
      <c r="B86" s="5">
        <v>844</v>
      </c>
      <c r="C86" s="5">
        <v>527</v>
      </c>
      <c r="D86" s="5">
        <v>437</v>
      </c>
      <c r="E86" s="5">
        <v>333</v>
      </c>
      <c r="F86" s="5">
        <v>290</v>
      </c>
    </row>
    <row r="87" spans="1:6" x14ac:dyDescent="0.2">
      <c r="A87" s="5" t="s">
        <v>171</v>
      </c>
      <c r="B87" s="5">
        <v>166</v>
      </c>
      <c r="C87" s="5">
        <v>68</v>
      </c>
      <c r="D87" s="5">
        <v>36</v>
      </c>
      <c r="E87" s="5">
        <v>38</v>
      </c>
      <c r="F87" s="5">
        <v>27</v>
      </c>
    </row>
    <row r="88" spans="1:6" x14ac:dyDescent="0.2">
      <c r="A88" s="5" t="s">
        <v>172</v>
      </c>
      <c r="B88" s="5">
        <v>103</v>
      </c>
      <c r="C88" s="5">
        <v>74</v>
      </c>
      <c r="D88" s="5">
        <v>84</v>
      </c>
      <c r="E88" s="5">
        <v>80</v>
      </c>
      <c r="F88" s="5">
        <v>65</v>
      </c>
    </row>
    <row r="89" spans="1:6" x14ac:dyDescent="0.2">
      <c r="A89" s="5" t="s">
        <v>173</v>
      </c>
      <c r="B89" s="5">
        <v>212</v>
      </c>
      <c r="C89" s="5">
        <v>169</v>
      </c>
      <c r="D89" s="5">
        <v>101</v>
      </c>
      <c r="E89" s="5">
        <v>97</v>
      </c>
      <c r="F89" s="5">
        <v>73</v>
      </c>
    </row>
    <row r="90" spans="1:6" x14ac:dyDescent="0.2">
      <c r="A90" s="5" t="s">
        <v>174</v>
      </c>
      <c r="B90" s="5">
        <v>363</v>
      </c>
      <c r="C90" s="5">
        <v>216</v>
      </c>
      <c r="D90" s="5">
        <v>216</v>
      </c>
      <c r="E90" s="5">
        <v>118</v>
      </c>
      <c r="F90" s="5">
        <v>125</v>
      </c>
    </row>
    <row r="91" spans="1:6" x14ac:dyDescent="0.2">
      <c r="A91" s="5" t="s">
        <v>175</v>
      </c>
      <c r="B91" s="5">
        <v>1838</v>
      </c>
      <c r="C91" s="5">
        <v>944</v>
      </c>
      <c r="D91" s="5">
        <v>812</v>
      </c>
      <c r="E91" s="5">
        <v>651</v>
      </c>
      <c r="F91" s="5">
        <v>574</v>
      </c>
    </row>
    <row r="92" spans="1:6" x14ac:dyDescent="0.2">
      <c r="A92" s="5" t="s">
        <v>176</v>
      </c>
      <c r="B92" s="5">
        <v>351</v>
      </c>
      <c r="C92" s="5">
        <v>135</v>
      </c>
      <c r="D92" s="5">
        <v>91</v>
      </c>
      <c r="E92" s="5">
        <v>86</v>
      </c>
      <c r="F92" s="5">
        <v>158</v>
      </c>
    </row>
    <row r="93" spans="1:6" x14ac:dyDescent="0.2">
      <c r="A93" s="5" t="s">
        <v>177</v>
      </c>
      <c r="B93" s="5">
        <v>308</v>
      </c>
      <c r="C93" s="5">
        <v>194</v>
      </c>
      <c r="D93" s="5">
        <v>199</v>
      </c>
      <c r="E93" s="5">
        <v>134</v>
      </c>
      <c r="F93" s="5">
        <v>153</v>
      </c>
    </row>
    <row r="94" spans="1:6" x14ac:dyDescent="0.2">
      <c r="A94" s="5" t="s">
        <v>193</v>
      </c>
      <c r="B94" s="5">
        <v>136</v>
      </c>
    </row>
    <row r="95" spans="1:6" x14ac:dyDescent="0.2">
      <c r="A95" s="5" t="s">
        <v>194</v>
      </c>
      <c r="B95" s="5">
        <v>149</v>
      </c>
      <c r="C95" s="5">
        <v>119</v>
      </c>
      <c r="D95" s="5">
        <v>121</v>
      </c>
      <c r="E95" s="5">
        <v>97</v>
      </c>
      <c r="F95" s="5">
        <v>0</v>
      </c>
    </row>
    <row r="96" spans="1:6" x14ac:dyDescent="0.2">
      <c r="A96" s="5" t="s">
        <v>178</v>
      </c>
      <c r="B96" s="5">
        <v>342</v>
      </c>
      <c r="C96" s="5">
        <v>203</v>
      </c>
      <c r="D96" s="5">
        <v>140</v>
      </c>
      <c r="E96" s="5">
        <v>129</v>
      </c>
      <c r="F96" s="5">
        <v>95</v>
      </c>
    </row>
    <row r="97" spans="1:6" x14ac:dyDescent="0.2">
      <c r="A97" s="5" t="s">
        <v>179</v>
      </c>
      <c r="B97" s="5">
        <v>68</v>
      </c>
      <c r="C97" s="5">
        <v>58</v>
      </c>
      <c r="D97" s="5">
        <v>44</v>
      </c>
      <c r="E97" s="5">
        <v>28</v>
      </c>
      <c r="F97" s="5">
        <v>25</v>
      </c>
    </row>
    <row r="98" spans="1:6" x14ac:dyDescent="0.2">
      <c r="A98" s="5" t="s">
        <v>180</v>
      </c>
      <c r="B98" s="5">
        <v>421</v>
      </c>
      <c r="C98" s="5">
        <v>235</v>
      </c>
      <c r="D98" s="5">
        <v>217</v>
      </c>
      <c r="E98" s="5">
        <v>177</v>
      </c>
      <c r="F98" s="5">
        <v>143</v>
      </c>
    </row>
    <row r="99" spans="1:6" x14ac:dyDescent="0.2">
      <c r="A99" s="5" t="s">
        <v>192</v>
      </c>
      <c r="B99" s="5">
        <v>63</v>
      </c>
    </row>
    <row r="100" spans="1:6" ht="10.8" thickBot="1" x14ac:dyDescent="0.25">
      <c r="A100" s="5" t="s">
        <v>4</v>
      </c>
      <c r="B100" s="5">
        <v>164</v>
      </c>
      <c r="C100" s="5">
        <v>147</v>
      </c>
      <c r="D100" s="5">
        <v>99</v>
      </c>
      <c r="E100" s="5">
        <v>0</v>
      </c>
      <c r="F100" s="5">
        <v>0</v>
      </c>
    </row>
    <row r="101" spans="1:6" x14ac:dyDescent="0.2">
      <c r="A101" s="19" t="s">
        <v>5</v>
      </c>
      <c r="B101" s="19"/>
      <c r="C101" s="19"/>
      <c r="D101" s="19"/>
      <c r="E101" s="19"/>
      <c r="F101" s="19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9"/>
  <sheetViews>
    <sheetView view="pageBreakPreview" zoomScale="125" zoomScaleNormal="100" zoomScaleSheetLayoutView="125" workbookViewId="0">
      <selection activeCell="N16" sqref="N16:N18"/>
    </sheetView>
  </sheetViews>
  <sheetFormatPr defaultRowHeight="10.199999999999999" x14ac:dyDescent="0.2"/>
  <cols>
    <col min="1" max="1" width="10.6640625" style="3" customWidth="1"/>
    <col min="2" max="2" width="5.44140625" style="3" customWidth="1"/>
    <col min="3" max="4" width="5.44140625" style="4" customWidth="1"/>
    <col min="5" max="5" width="4.77734375" style="4" customWidth="1"/>
    <col min="6" max="9" width="4.77734375" style="5" customWidth="1"/>
    <col min="10" max="14" width="4.77734375" style="4" customWidth="1"/>
    <col min="15" max="16" width="4.77734375" style="5" customWidth="1"/>
    <col min="17" max="16384" width="8.88671875" style="5"/>
  </cols>
  <sheetData>
    <row r="1" spans="1:16" ht="10.8" thickBot="1" x14ac:dyDescent="0.25">
      <c r="A1" s="3" t="s">
        <v>293</v>
      </c>
    </row>
    <row r="2" spans="1:16" ht="10.8" thickBot="1" x14ac:dyDescent="0.25">
      <c r="A2" s="6" t="s">
        <v>12</v>
      </c>
      <c r="B2" s="67" t="s">
        <v>9</v>
      </c>
      <c r="C2" s="68"/>
      <c r="D2" s="69"/>
      <c r="E2" s="70" t="s">
        <v>10</v>
      </c>
      <c r="F2" s="71"/>
      <c r="G2" s="72"/>
      <c r="H2" s="73">
        <v>1950</v>
      </c>
      <c r="I2" s="73"/>
      <c r="J2" s="73">
        <v>1940</v>
      </c>
      <c r="K2" s="73"/>
      <c r="L2" s="73">
        <v>1930</v>
      </c>
      <c r="M2" s="73"/>
      <c r="N2" s="70" t="s">
        <v>11</v>
      </c>
      <c r="O2" s="71"/>
      <c r="P2" s="71"/>
    </row>
    <row r="3" spans="1:16" s="12" customFormat="1" ht="10.8" thickBot="1" x14ac:dyDescent="0.25">
      <c r="A3" s="7" t="s">
        <v>13</v>
      </c>
      <c r="B3" s="8">
        <v>1950</v>
      </c>
      <c r="C3" s="8">
        <v>1940</v>
      </c>
      <c r="D3" s="8">
        <v>1930</v>
      </c>
      <c r="E3" s="8">
        <v>1950</v>
      </c>
      <c r="F3" s="9">
        <v>1940</v>
      </c>
      <c r="G3" s="9">
        <v>1930</v>
      </c>
      <c r="H3" s="10" t="s">
        <v>7</v>
      </c>
      <c r="I3" s="10" t="s">
        <v>8</v>
      </c>
      <c r="J3" s="10" t="s">
        <v>7</v>
      </c>
      <c r="K3" s="10" t="s">
        <v>8</v>
      </c>
      <c r="L3" s="10" t="s">
        <v>7</v>
      </c>
      <c r="M3" s="10" t="s">
        <v>8</v>
      </c>
      <c r="N3" s="8">
        <v>1950</v>
      </c>
      <c r="O3" s="9">
        <v>1940</v>
      </c>
      <c r="P3" s="11">
        <v>1930</v>
      </c>
    </row>
    <row r="4" spans="1:16" x14ac:dyDescent="0.2">
      <c r="A4" s="3" t="s">
        <v>0</v>
      </c>
      <c r="B4" s="13">
        <f>H4+I4</f>
        <v>18937</v>
      </c>
      <c r="C4" s="4">
        <f>J4+K4</f>
        <v>12908</v>
      </c>
      <c r="D4" s="4">
        <f>K4+M4</f>
        <v>11143</v>
      </c>
      <c r="E4" s="14">
        <f>B4*100/B$4</f>
        <v>100</v>
      </c>
      <c r="F4" s="14">
        <f>C4*100/C$4</f>
        <v>100</v>
      </c>
      <c r="G4" s="14">
        <f>D4*100/D$4</f>
        <v>100</v>
      </c>
      <c r="H4" s="4">
        <f>H5+H6</f>
        <v>9818</v>
      </c>
      <c r="I4" s="4">
        <f>I5+I6</f>
        <v>9119</v>
      </c>
      <c r="J4" s="4">
        <f t="shared" ref="J4:M6" si="0">J7+J10+J13+J16</f>
        <v>6612</v>
      </c>
      <c r="K4" s="4">
        <f t="shared" si="0"/>
        <v>6296</v>
      </c>
      <c r="L4" s="4">
        <f t="shared" si="0"/>
        <v>5208</v>
      </c>
      <c r="M4" s="4">
        <f t="shared" si="0"/>
        <v>4847</v>
      </c>
      <c r="N4" s="15">
        <f>H4*100/I4</f>
        <v>107.66531417918631</v>
      </c>
      <c r="O4" s="14">
        <f>J4*100/K4</f>
        <v>105.01905972045743</v>
      </c>
      <c r="P4" s="14">
        <f>L4*100/M4</f>
        <v>107.44790592118837</v>
      </c>
    </row>
    <row r="5" spans="1:16" x14ac:dyDescent="0.2">
      <c r="A5" s="3" t="s">
        <v>14</v>
      </c>
      <c r="B5" s="13">
        <f t="shared" ref="B5:B18" si="1">H5+I5</f>
        <v>16781</v>
      </c>
      <c r="C5" s="4">
        <f t="shared" ref="C5:C18" si="2">J5+K5</f>
        <v>11919</v>
      </c>
      <c r="D5" s="4">
        <f t="shared" ref="D5:D18" si="3">K5+M5</f>
        <v>10122</v>
      </c>
      <c r="E5" s="14">
        <f t="shared" ref="E5:F18" si="4">B5*100/B$4</f>
        <v>88.614880920948409</v>
      </c>
      <c r="F5" s="14">
        <f t="shared" si="4"/>
        <v>92.338084908583824</v>
      </c>
      <c r="G5" s="14">
        <f t="shared" ref="G5:G18" si="5">D5*100/D$4</f>
        <v>90.837296957731311</v>
      </c>
      <c r="H5" s="4">
        <f>H8+H11+H14+H17</f>
        <v>8759</v>
      </c>
      <c r="I5" s="4">
        <f>I8+I11+I14+I17</f>
        <v>8022</v>
      </c>
      <c r="J5" s="4">
        <f t="shared" si="0"/>
        <v>6106</v>
      </c>
      <c r="K5" s="4">
        <f t="shared" si="0"/>
        <v>5813</v>
      </c>
      <c r="L5" s="4">
        <f t="shared" si="0"/>
        <v>4678</v>
      </c>
      <c r="M5" s="4">
        <f t="shared" si="0"/>
        <v>4309</v>
      </c>
      <c r="N5" s="15">
        <f t="shared" ref="N5:N15" si="6">H5*100/I5</f>
        <v>109.18723510346547</v>
      </c>
      <c r="O5" s="14">
        <f t="shared" ref="O5:O15" si="7">J5*100/K5</f>
        <v>105.04042662996731</v>
      </c>
      <c r="P5" s="14">
        <f t="shared" ref="P5:P15" si="8">L5*100/M5</f>
        <v>108.5634718032026</v>
      </c>
    </row>
    <row r="6" spans="1:16" x14ac:dyDescent="0.2">
      <c r="A6" s="3" t="s">
        <v>15</v>
      </c>
      <c r="B6" s="13">
        <f t="shared" si="1"/>
        <v>2156</v>
      </c>
      <c r="C6" s="4">
        <f t="shared" si="2"/>
        <v>989</v>
      </c>
      <c r="D6" s="4">
        <f t="shared" si="3"/>
        <v>1021</v>
      </c>
      <c r="E6" s="14">
        <f t="shared" si="4"/>
        <v>11.385119079051591</v>
      </c>
      <c r="F6" s="14">
        <f t="shared" si="4"/>
        <v>7.6619150914161764</v>
      </c>
      <c r="G6" s="14">
        <f t="shared" si="5"/>
        <v>9.1627030422686886</v>
      </c>
      <c r="H6" s="4">
        <f>H9+H12+H15+H18</f>
        <v>1059</v>
      </c>
      <c r="I6" s="4">
        <f>I9+I12+I15+I18</f>
        <v>1097</v>
      </c>
      <c r="J6" s="4">
        <f t="shared" si="0"/>
        <v>506</v>
      </c>
      <c r="K6" s="4">
        <f t="shared" si="0"/>
        <v>483</v>
      </c>
      <c r="L6" s="4">
        <f t="shared" si="0"/>
        <v>530</v>
      </c>
      <c r="M6" s="4">
        <f t="shared" si="0"/>
        <v>538</v>
      </c>
      <c r="N6" s="15">
        <f t="shared" si="6"/>
        <v>96.536007292616233</v>
      </c>
      <c r="O6" s="14">
        <f t="shared" si="7"/>
        <v>104.76190476190476</v>
      </c>
      <c r="P6" s="14">
        <f t="shared" si="8"/>
        <v>98.513011152416354</v>
      </c>
    </row>
    <row r="7" spans="1:16" x14ac:dyDescent="0.2">
      <c r="A7" s="3" t="s">
        <v>16</v>
      </c>
      <c r="B7" s="13">
        <f t="shared" si="1"/>
        <v>17597</v>
      </c>
      <c r="C7" s="4">
        <f t="shared" si="2"/>
        <v>11291</v>
      </c>
      <c r="D7" s="4">
        <f t="shared" si="3"/>
        <v>9965</v>
      </c>
      <c r="E7" s="14">
        <f t="shared" si="4"/>
        <v>92.923905581665522</v>
      </c>
      <c r="F7" s="14">
        <f t="shared" si="4"/>
        <v>87.47288503253796</v>
      </c>
      <c r="G7" s="14">
        <f t="shared" si="5"/>
        <v>89.428340662299206</v>
      </c>
      <c r="H7" s="4">
        <f t="shared" ref="H7:M7" si="9">H8+H9</f>
        <v>9032</v>
      </c>
      <c r="I7" s="4">
        <f t="shared" si="9"/>
        <v>8565</v>
      </c>
      <c r="J7" s="4">
        <f t="shared" si="9"/>
        <v>5711</v>
      </c>
      <c r="K7" s="4">
        <f t="shared" si="9"/>
        <v>5580</v>
      </c>
      <c r="L7" s="4">
        <f t="shared" si="9"/>
        <v>4541</v>
      </c>
      <c r="M7" s="4">
        <f t="shared" si="9"/>
        <v>4385</v>
      </c>
      <c r="N7" s="15">
        <f t="shared" si="6"/>
        <v>105.45242265032107</v>
      </c>
      <c r="O7" s="14">
        <f t="shared" si="7"/>
        <v>102.34767025089606</v>
      </c>
      <c r="P7" s="14">
        <f t="shared" si="8"/>
        <v>103.557582668187</v>
      </c>
    </row>
    <row r="8" spans="1:16" x14ac:dyDescent="0.2">
      <c r="A8" s="3" t="s">
        <v>14</v>
      </c>
      <c r="B8" s="13">
        <f t="shared" si="1"/>
        <v>15665</v>
      </c>
      <c r="C8" s="4">
        <f t="shared" si="2"/>
        <v>10507</v>
      </c>
      <c r="D8" s="4">
        <f t="shared" si="3"/>
        <v>9120</v>
      </c>
      <c r="E8" s="14">
        <f t="shared" si="4"/>
        <v>82.721656017320583</v>
      </c>
      <c r="F8" s="14">
        <f t="shared" si="4"/>
        <v>81.399132321041208</v>
      </c>
      <c r="G8" s="14">
        <f t="shared" si="5"/>
        <v>81.845104549941667</v>
      </c>
      <c r="H8" s="4">
        <v>8102</v>
      </c>
      <c r="I8" s="4">
        <v>7563</v>
      </c>
      <c r="J8" s="4">
        <v>5319</v>
      </c>
      <c r="K8" s="4">
        <v>5188</v>
      </c>
      <c r="L8" s="4">
        <v>4108</v>
      </c>
      <c r="M8" s="4">
        <v>3932</v>
      </c>
      <c r="N8" s="15">
        <f t="shared" si="6"/>
        <v>107.1268015337829</v>
      </c>
      <c r="O8" s="14">
        <f t="shared" si="7"/>
        <v>102.52505782575173</v>
      </c>
      <c r="P8" s="14">
        <f t="shared" si="8"/>
        <v>104.47609359104781</v>
      </c>
    </row>
    <row r="9" spans="1:16" x14ac:dyDescent="0.2">
      <c r="A9" s="3" t="s">
        <v>15</v>
      </c>
      <c r="B9" s="13">
        <f t="shared" si="1"/>
        <v>1932</v>
      </c>
      <c r="C9" s="4">
        <f t="shared" si="2"/>
        <v>784</v>
      </c>
      <c r="D9" s="4">
        <f t="shared" si="3"/>
        <v>845</v>
      </c>
      <c r="E9" s="14">
        <f t="shared" si="4"/>
        <v>10.202249564344934</v>
      </c>
      <c r="F9" s="14">
        <f t="shared" si="4"/>
        <v>6.0737527114967458</v>
      </c>
      <c r="G9" s="14">
        <f t="shared" si="5"/>
        <v>7.5832361123575343</v>
      </c>
      <c r="H9" s="4">
        <v>930</v>
      </c>
      <c r="I9" s="4">
        <v>1002</v>
      </c>
      <c r="J9" s="4">
        <v>392</v>
      </c>
      <c r="K9" s="4">
        <v>392</v>
      </c>
      <c r="L9" s="4">
        <v>433</v>
      </c>
      <c r="M9" s="4">
        <v>453</v>
      </c>
      <c r="N9" s="15">
        <f t="shared" si="6"/>
        <v>92.814371257485035</v>
      </c>
      <c r="O9" s="14">
        <f t="shared" si="7"/>
        <v>100</v>
      </c>
      <c r="P9" s="14">
        <f t="shared" si="8"/>
        <v>95.584988962472409</v>
      </c>
    </row>
    <row r="10" spans="1:16" x14ac:dyDescent="0.2">
      <c r="A10" s="3" t="s">
        <v>17</v>
      </c>
      <c r="B10" s="13">
        <f t="shared" si="1"/>
        <v>970</v>
      </c>
      <c r="C10" s="4">
        <f t="shared" si="2"/>
        <v>1303</v>
      </c>
      <c r="D10" s="4">
        <f t="shared" si="3"/>
        <v>1024</v>
      </c>
      <c r="E10" s="14">
        <f t="shared" si="4"/>
        <v>5.1222474520779429</v>
      </c>
      <c r="F10" s="14">
        <f t="shared" si="4"/>
        <v>10.094515029439108</v>
      </c>
      <c r="G10" s="14">
        <f t="shared" si="5"/>
        <v>9.1896257740285385</v>
      </c>
      <c r="H10" s="4">
        <f t="shared" ref="H10:M10" si="10">H11+H12</f>
        <v>538</v>
      </c>
      <c r="I10" s="4">
        <f t="shared" si="10"/>
        <v>432</v>
      </c>
      <c r="J10" s="4">
        <f t="shared" si="10"/>
        <v>687</v>
      </c>
      <c r="K10" s="4">
        <f t="shared" si="10"/>
        <v>616</v>
      </c>
      <c r="L10" s="4">
        <f t="shared" si="10"/>
        <v>469</v>
      </c>
      <c r="M10" s="4">
        <f t="shared" si="10"/>
        <v>408</v>
      </c>
      <c r="N10" s="15">
        <f t="shared" si="6"/>
        <v>124.53703703703704</v>
      </c>
      <c r="O10" s="14">
        <f t="shared" si="7"/>
        <v>111.52597402597402</v>
      </c>
      <c r="P10" s="14">
        <f t="shared" si="8"/>
        <v>114.95098039215686</v>
      </c>
    </row>
    <row r="11" spans="1:16" x14ac:dyDescent="0.2">
      <c r="A11" s="3" t="s">
        <v>14</v>
      </c>
      <c r="B11" s="13">
        <f t="shared" si="1"/>
        <v>792</v>
      </c>
      <c r="C11" s="4">
        <f t="shared" si="2"/>
        <v>1133</v>
      </c>
      <c r="D11" s="4">
        <f t="shared" si="3"/>
        <v>870</v>
      </c>
      <c r="E11" s="14">
        <f t="shared" si="4"/>
        <v>4.1822886412842584</v>
      </c>
      <c r="F11" s="14">
        <f t="shared" si="4"/>
        <v>8.7775023241400678</v>
      </c>
      <c r="G11" s="14">
        <f t="shared" si="5"/>
        <v>7.8075922103562778</v>
      </c>
      <c r="H11" s="4">
        <v>441</v>
      </c>
      <c r="I11" s="4">
        <v>351</v>
      </c>
      <c r="J11" s="4">
        <v>599</v>
      </c>
      <c r="K11" s="4">
        <v>534</v>
      </c>
      <c r="L11" s="4">
        <v>406</v>
      </c>
      <c r="M11" s="4">
        <v>336</v>
      </c>
      <c r="N11" s="15">
        <f t="shared" si="6"/>
        <v>125.64102564102564</v>
      </c>
      <c r="O11" s="14">
        <f t="shared" si="7"/>
        <v>112.17228464419476</v>
      </c>
      <c r="P11" s="14">
        <f t="shared" si="8"/>
        <v>120.83333333333333</v>
      </c>
    </row>
    <row r="12" spans="1:16" x14ac:dyDescent="0.2">
      <c r="A12" s="3" t="s">
        <v>15</v>
      </c>
      <c r="B12" s="13">
        <f t="shared" si="1"/>
        <v>178</v>
      </c>
      <c r="C12" s="4">
        <f t="shared" si="2"/>
        <v>170</v>
      </c>
      <c r="D12" s="4">
        <f t="shared" si="3"/>
        <v>154</v>
      </c>
      <c r="E12" s="14">
        <f t="shared" si="4"/>
        <v>0.93995881079368437</v>
      </c>
      <c r="F12" s="14">
        <f t="shared" si="4"/>
        <v>1.3170127052990395</v>
      </c>
      <c r="G12" s="14">
        <f t="shared" si="5"/>
        <v>1.3820335636722607</v>
      </c>
      <c r="H12" s="4">
        <v>97</v>
      </c>
      <c r="I12" s="4">
        <v>81</v>
      </c>
      <c r="J12" s="4">
        <v>88</v>
      </c>
      <c r="K12" s="4">
        <v>82</v>
      </c>
      <c r="L12" s="4">
        <v>63</v>
      </c>
      <c r="M12" s="4">
        <v>72</v>
      </c>
      <c r="N12" s="15">
        <f t="shared" si="6"/>
        <v>119.75308641975309</v>
      </c>
      <c r="O12" s="14">
        <f t="shared" si="7"/>
        <v>107.3170731707317</v>
      </c>
      <c r="P12" s="14">
        <f t="shared" si="8"/>
        <v>87.5</v>
      </c>
    </row>
    <row r="13" spans="1:16" x14ac:dyDescent="0.2">
      <c r="A13" s="3" t="s">
        <v>18</v>
      </c>
      <c r="B13" s="13">
        <f t="shared" si="1"/>
        <v>358</v>
      </c>
      <c r="C13" s="4">
        <f t="shared" si="2"/>
        <v>300</v>
      </c>
      <c r="D13" s="4">
        <f t="shared" si="3"/>
        <v>153</v>
      </c>
      <c r="E13" s="14">
        <f t="shared" si="4"/>
        <v>1.8904789565401066</v>
      </c>
      <c r="F13" s="14">
        <f t="shared" si="4"/>
        <v>2.3241400681747755</v>
      </c>
      <c r="G13" s="14">
        <f t="shared" si="5"/>
        <v>1.3730593197523109</v>
      </c>
      <c r="H13" s="4">
        <f t="shared" ref="H13:M13" si="11">H14+H15</f>
        <v>236</v>
      </c>
      <c r="I13" s="4">
        <f t="shared" si="11"/>
        <v>122</v>
      </c>
      <c r="J13" s="4">
        <f t="shared" si="11"/>
        <v>200</v>
      </c>
      <c r="K13" s="4">
        <f t="shared" si="11"/>
        <v>100</v>
      </c>
      <c r="L13" s="4">
        <f t="shared" si="11"/>
        <v>174</v>
      </c>
      <c r="M13" s="4">
        <f t="shared" si="11"/>
        <v>53</v>
      </c>
      <c r="N13" s="15">
        <f t="shared" si="6"/>
        <v>193.44262295081967</v>
      </c>
      <c r="O13" s="14">
        <f t="shared" si="7"/>
        <v>200</v>
      </c>
      <c r="P13" s="14">
        <f t="shared" si="8"/>
        <v>328.30188679245282</v>
      </c>
    </row>
    <row r="14" spans="1:16" x14ac:dyDescent="0.2">
      <c r="A14" s="3" t="s">
        <v>14</v>
      </c>
      <c r="B14" s="13">
        <f t="shared" si="1"/>
        <v>320</v>
      </c>
      <c r="C14" s="4">
        <f t="shared" si="2"/>
        <v>273</v>
      </c>
      <c r="D14" s="4">
        <f t="shared" si="3"/>
        <v>131</v>
      </c>
      <c r="E14" s="14">
        <f t="shared" si="4"/>
        <v>1.6898135924380842</v>
      </c>
      <c r="F14" s="14">
        <f t="shared" si="4"/>
        <v>2.1149674620390457</v>
      </c>
      <c r="G14" s="14">
        <f t="shared" si="5"/>
        <v>1.1756259535134166</v>
      </c>
      <c r="H14" s="4">
        <v>212</v>
      </c>
      <c r="I14" s="4">
        <v>108</v>
      </c>
      <c r="J14" s="4">
        <v>182</v>
      </c>
      <c r="K14" s="4">
        <v>91</v>
      </c>
      <c r="L14" s="4">
        <v>153</v>
      </c>
      <c r="M14" s="4">
        <v>40</v>
      </c>
      <c r="N14" s="15">
        <f t="shared" si="6"/>
        <v>196.2962962962963</v>
      </c>
      <c r="O14" s="14">
        <f t="shared" si="7"/>
        <v>200</v>
      </c>
      <c r="P14" s="14">
        <f t="shared" si="8"/>
        <v>382.5</v>
      </c>
    </row>
    <row r="15" spans="1:16" x14ac:dyDescent="0.2">
      <c r="A15" s="3" t="s">
        <v>15</v>
      </c>
      <c r="B15" s="13">
        <f t="shared" si="1"/>
        <v>38</v>
      </c>
      <c r="C15" s="4">
        <f t="shared" si="2"/>
        <v>27</v>
      </c>
      <c r="D15" s="4">
        <f t="shared" si="3"/>
        <v>22</v>
      </c>
      <c r="E15" s="14">
        <f t="shared" si="4"/>
        <v>0.20066536410202249</v>
      </c>
      <c r="F15" s="14">
        <f t="shared" si="4"/>
        <v>0.20917260613572977</v>
      </c>
      <c r="G15" s="14">
        <f t="shared" si="5"/>
        <v>0.19743336623889438</v>
      </c>
      <c r="H15" s="4">
        <v>24</v>
      </c>
      <c r="I15" s="4">
        <v>14</v>
      </c>
      <c r="J15" s="4">
        <v>18</v>
      </c>
      <c r="K15" s="4">
        <v>9</v>
      </c>
      <c r="L15" s="4">
        <v>21</v>
      </c>
      <c r="M15" s="4">
        <v>13</v>
      </c>
      <c r="N15" s="15">
        <f t="shared" si="6"/>
        <v>171.42857142857142</v>
      </c>
      <c r="O15" s="14">
        <f t="shared" si="7"/>
        <v>200</v>
      </c>
      <c r="P15" s="14">
        <f t="shared" si="8"/>
        <v>161.53846153846155</v>
      </c>
    </row>
    <row r="16" spans="1:16" x14ac:dyDescent="0.2">
      <c r="A16" s="3" t="s">
        <v>19</v>
      </c>
      <c r="B16" s="13">
        <f t="shared" si="1"/>
        <v>12</v>
      </c>
      <c r="C16" s="4">
        <f t="shared" si="2"/>
        <v>14</v>
      </c>
      <c r="D16" s="4">
        <f t="shared" si="3"/>
        <v>1</v>
      </c>
      <c r="E16" s="14">
        <f t="shared" si="4"/>
        <v>6.3368009716428156E-2</v>
      </c>
      <c r="F16" s="14">
        <f t="shared" si="4"/>
        <v>0.10845986984815618</v>
      </c>
      <c r="G16" s="14">
        <f t="shared" si="5"/>
        <v>8.9742439199497447E-3</v>
      </c>
      <c r="H16" s="4">
        <f t="shared" ref="H16:M16" si="12">H17+H18</f>
        <v>12</v>
      </c>
      <c r="I16" s="4">
        <f t="shared" si="12"/>
        <v>0</v>
      </c>
      <c r="J16" s="4">
        <f t="shared" si="12"/>
        <v>14</v>
      </c>
      <c r="K16" s="4">
        <f t="shared" si="12"/>
        <v>0</v>
      </c>
      <c r="L16" s="4">
        <f t="shared" si="12"/>
        <v>24</v>
      </c>
      <c r="M16" s="4">
        <f t="shared" si="12"/>
        <v>1</v>
      </c>
      <c r="N16" s="16" t="s">
        <v>6</v>
      </c>
      <c r="O16" s="16" t="s">
        <v>6</v>
      </c>
      <c r="P16" s="16" t="s">
        <v>6</v>
      </c>
    </row>
    <row r="17" spans="1:16" x14ac:dyDescent="0.2">
      <c r="A17" s="3" t="s">
        <v>14</v>
      </c>
      <c r="B17" s="13">
        <f t="shared" si="1"/>
        <v>4</v>
      </c>
      <c r="C17" s="4">
        <f t="shared" si="2"/>
        <v>6</v>
      </c>
      <c r="D17" s="4">
        <f t="shared" si="3"/>
        <v>1</v>
      </c>
      <c r="E17" s="14">
        <f t="shared" si="4"/>
        <v>2.1122669905476052E-2</v>
      </c>
      <c r="F17" s="14">
        <f t="shared" si="4"/>
        <v>4.6482801363495509E-2</v>
      </c>
      <c r="G17" s="14">
        <f t="shared" si="5"/>
        <v>8.9742439199497447E-3</v>
      </c>
      <c r="H17" s="4">
        <v>4</v>
      </c>
      <c r="I17" s="4">
        <v>0</v>
      </c>
      <c r="J17" s="4">
        <v>6</v>
      </c>
      <c r="K17" s="4">
        <v>0</v>
      </c>
      <c r="L17" s="4">
        <v>11</v>
      </c>
      <c r="M17" s="4">
        <v>1</v>
      </c>
      <c r="N17" s="16" t="s">
        <v>6</v>
      </c>
      <c r="O17" s="16" t="s">
        <v>6</v>
      </c>
      <c r="P17" s="16" t="s">
        <v>6</v>
      </c>
    </row>
    <row r="18" spans="1:16" ht="10.8" thickBot="1" x14ac:dyDescent="0.25">
      <c r="A18" s="3" t="s">
        <v>15</v>
      </c>
      <c r="B18" s="13">
        <f t="shared" si="1"/>
        <v>8</v>
      </c>
      <c r="C18" s="4">
        <f t="shared" si="2"/>
        <v>8</v>
      </c>
      <c r="D18" s="4">
        <f t="shared" si="3"/>
        <v>0</v>
      </c>
      <c r="E18" s="14">
        <f t="shared" si="4"/>
        <v>4.2245339810952104E-2</v>
      </c>
      <c r="F18" s="14">
        <f t="shared" si="4"/>
        <v>6.1977068484660676E-2</v>
      </c>
      <c r="G18" s="14">
        <f t="shared" si="5"/>
        <v>0</v>
      </c>
      <c r="H18" s="4">
        <v>8</v>
      </c>
      <c r="I18" s="4">
        <v>0</v>
      </c>
      <c r="J18" s="4">
        <v>8</v>
      </c>
      <c r="K18" s="4">
        <v>0</v>
      </c>
      <c r="L18" s="4">
        <v>13</v>
      </c>
      <c r="M18" s="4">
        <v>0</v>
      </c>
      <c r="N18" s="16" t="s">
        <v>6</v>
      </c>
      <c r="O18" s="16" t="s">
        <v>6</v>
      </c>
      <c r="P18" s="16" t="s">
        <v>6</v>
      </c>
    </row>
    <row r="19" spans="1:16" x14ac:dyDescent="0.2">
      <c r="A19" s="17" t="s">
        <v>5</v>
      </c>
      <c r="B19" s="17"/>
      <c r="C19" s="18"/>
      <c r="D19" s="18"/>
      <c r="E19" s="18"/>
      <c r="F19" s="19"/>
      <c r="G19" s="19"/>
      <c r="H19" s="19"/>
      <c r="I19" s="19"/>
      <c r="J19" s="18"/>
      <c r="K19" s="18"/>
      <c r="L19" s="18"/>
      <c r="M19" s="18"/>
      <c r="N19" s="18"/>
      <c r="O19" s="19"/>
      <c r="P19" s="19"/>
    </row>
  </sheetData>
  <mergeCells count="6">
    <mergeCell ref="B2:D2"/>
    <mergeCell ref="N2:P2"/>
    <mergeCell ref="E2:G2"/>
    <mergeCell ref="J2:K2"/>
    <mergeCell ref="L2:M2"/>
    <mergeCell ref="H2:I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59"/>
  <sheetViews>
    <sheetView view="pageBreakPreview" zoomScale="125" zoomScaleNormal="100" zoomScaleSheetLayoutView="125" workbookViewId="0">
      <selection activeCell="A2" sqref="A2"/>
    </sheetView>
  </sheetViews>
  <sheetFormatPr defaultColWidth="8.88671875" defaultRowHeight="10.199999999999999" x14ac:dyDescent="0.2"/>
  <cols>
    <col min="1" max="1" width="12.109375" style="5" customWidth="1"/>
    <col min="2" max="10" width="5.44140625" style="13" customWidth="1"/>
    <col min="11" max="16" width="4.77734375" style="13" customWidth="1"/>
    <col min="17" max="16384" width="8.88671875" style="5"/>
  </cols>
  <sheetData>
    <row r="1" spans="1:16" ht="10.8" thickBot="1" x14ac:dyDescent="0.25">
      <c r="A1" s="5" t="s">
        <v>294</v>
      </c>
    </row>
    <row r="2" spans="1:16" s="34" customFormat="1" ht="10.8" thickBot="1" x14ac:dyDescent="0.25">
      <c r="A2" s="45"/>
      <c r="B2" s="74" t="s">
        <v>44</v>
      </c>
      <c r="C2" s="74"/>
      <c r="D2" s="74"/>
      <c r="E2" s="74" t="s">
        <v>16</v>
      </c>
      <c r="F2" s="74"/>
      <c r="G2" s="74"/>
      <c r="H2" s="74" t="s">
        <v>17</v>
      </c>
      <c r="I2" s="74"/>
      <c r="J2" s="74"/>
      <c r="K2" s="74" t="s">
        <v>18</v>
      </c>
      <c r="L2" s="74"/>
      <c r="M2" s="74"/>
      <c r="N2" s="74" t="s">
        <v>45</v>
      </c>
      <c r="O2" s="74"/>
      <c r="P2" s="75"/>
    </row>
    <row r="3" spans="1:16" ht="10.8" thickBot="1" x14ac:dyDescent="0.25">
      <c r="A3" s="31"/>
      <c r="B3" s="10" t="s">
        <v>43</v>
      </c>
      <c r="C3" s="10" t="s">
        <v>7</v>
      </c>
      <c r="D3" s="10" t="s">
        <v>8</v>
      </c>
      <c r="E3" s="10" t="s">
        <v>43</v>
      </c>
      <c r="F3" s="10" t="s">
        <v>7</v>
      </c>
      <c r="G3" s="10" t="s">
        <v>8</v>
      </c>
      <c r="H3" s="10" t="s">
        <v>43</v>
      </c>
      <c r="I3" s="10" t="s">
        <v>7</v>
      </c>
      <c r="J3" s="10" t="s">
        <v>8</v>
      </c>
      <c r="K3" s="10" t="s">
        <v>43</v>
      </c>
      <c r="L3" s="10" t="s">
        <v>7</v>
      </c>
      <c r="M3" s="10" t="s">
        <v>8</v>
      </c>
      <c r="N3" s="10" t="s">
        <v>43</v>
      </c>
      <c r="O3" s="10" t="s">
        <v>7</v>
      </c>
      <c r="P3" s="50" t="s">
        <v>8</v>
      </c>
    </row>
    <row r="4" spans="1:16" x14ac:dyDescent="0.2">
      <c r="A4" s="5" t="s">
        <v>197</v>
      </c>
      <c r="B4" s="38">
        <v>18937</v>
      </c>
      <c r="C4" s="38">
        <v>9818</v>
      </c>
      <c r="D4" s="38">
        <v>9119</v>
      </c>
      <c r="E4" s="38">
        <f>F4+G4</f>
        <v>17597</v>
      </c>
      <c r="F4" s="38">
        <f>SUM(F5:F21)-F6</f>
        <v>9032</v>
      </c>
      <c r="G4" s="38">
        <f>SUM(G5:G21)-G6</f>
        <v>8565</v>
      </c>
      <c r="H4" s="38">
        <f>I4+J4</f>
        <v>970</v>
      </c>
      <c r="I4" s="38">
        <f>SUM(I5:I21)-I6</f>
        <v>538</v>
      </c>
      <c r="J4" s="38">
        <f>SUM(J5:J21)-J6</f>
        <v>432</v>
      </c>
      <c r="K4" s="38">
        <f>L4+M4</f>
        <v>358</v>
      </c>
      <c r="L4" s="38">
        <f>SUM(L5:L21)-L6</f>
        <v>236</v>
      </c>
      <c r="M4" s="38">
        <f>SUM(M5:M21)-M6</f>
        <v>122</v>
      </c>
      <c r="N4" s="38">
        <f>B4-E4-H4-K4</f>
        <v>12</v>
      </c>
      <c r="O4" s="38">
        <f t="shared" ref="O4:P4" si="0">C4-F4-I4-L4</f>
        <v>12</v>
      </c>
      <c r="P4" s="38">
        <f t="shared" si="0"/>
        <v>0</v>
      </c>
    </row>
    <row r="5" spans="1:16" x14ac:dyDescent="0.2">
      <c r="A5" s="5" t="s">
        <v>20</v>
      </c>
      <c r="B5" s="38">
        <v>3538</v>
      </c>
      <c r="C5" s="38">
        <v>1839</v>
      </c>
      <c r="D5" s="38">
        <v>1699</v>
      </c>
      <c r="E5" s="38">
        <f t="shared" ref="E5:E21" si="1">F5+G5</f>
        <v>3236</v>
      </c>
      <c r="F5" s="38">
        <v>1680</v>
      </c>
      <c r="G5" s="38">
        <v>1556</v>
      </c>
      <c r="H5" s="38">
        <f t="shared" ref="H5:H21" si="2">I5+J5</f>
        <v>250</v>
      </c>
      <c r="I5" s="38">
        <v>132</v>
      </c>
      <c r="J5" s="38">
        <v>118</v>
      </c>
      <c r="K5" s="38">
        <f t="shared" ref="K5:K21" si="3">L5+M5</f>
        <v>52</v>
      </c>
      <c r="L5" s="38">
        <v>27</v>
      </c>
      <c r="M5" s="38">
        <v>25</v>
      </c>
      <c r="N5" s="38">
        <f t="shared" ref="N5:N21" si="4">B5-E5-H5-K5</f>
        <v>0</v>
      </c>
      <c r="O5" s="38">
        <f t="shared" ref="O5:O21" si="5">C5-F5-I5-L5</f>
        <v>0</v>
      </c>
      <c r="P5" s="38">
        <f t="shared" ref="P5:P21" si="6">D5-G5-J5-M5</f>
        <v>0</v>
      </c>
    </row>
    <row r="6" spans="1:16" x14ac:dyDescent="0.2">
      <c r="A6" s="5" t="s">
        <v>21</v>
      </c>
      <c r="B6" s="38">
        <v>763</v>
      </c>
      <c r="C6" s="38">
        <v>403</v>
      </c>
      <c r="D6" s="38">
        <v>360</v>
      </c>
      <c r="E6" s="38">
        <f t="shared" si="1"/>
        <v>698</v>
      </c>
      <c r="F6" s="38">
        <v>370</v>
      </c>
      <c r="G6" s="38">
        <v>328</v>
      </c>
      <c r="H6" s="38">
        <f t="shared" si="2"/>
        <v>51</v>
      </c>
      <c r="I6" s="38">
        <v>24</v>
      </c>
      <c r="J6" s="38">
        <v>27</v>
      </c>
      <c r="K6" s="38">
        <f t="shared" si="3"/>
        <v>14</v>
      </c>
      <c r="L6" s="38">
        <v>9</v>
      </c>
      <c r="M6" s="38">
        <v>5</v>
      </c>
      <c r="N6" s="38">
        <f t="shared" si="4"/>
        <v>0</v>
      </c>
      <c r="O6" s="38">
        <f t="shared" si="5"/>
        <v>0</v>
      </c>
      <c r="P6" s="38">
        <f t="shared" si="6"/>
        <v>0</v>
      </c>
    </row>
    <row r="7" spans="1:16" x14ac:dyDescent="0.2">
      <c r="A7" s="5" t="s">
        <v>22</v>
      </c>
      <c r="B7" s="38">
        <v>2875</v>
      </c>
      <c r="C7" s="38">
        <v>1542</v>
      </c>
      <c r="D7" s="38">
        <v>1333</v>
      </c>
      <c r="E7" s="38">
        <f t="shared" si="1"/>
        <v>2671</v>
      </c>
      <c r="F7" s="38">
        <v>1428</v>
      </c>
      <c r="G7" s="38">
        <v>1243</v>
      </c>
      <c r="H7" s="38">
        <f t="shared" si="2"/>
        <v>180</v>
      </c>
      <c r="I7" s="38">
        <v>101</v>
      </c>
      <c r="J7" s="38">
        <v>79</v>
      </c>
      <c r="K7" s="38">
        <f t="shared" si="3"/>
        <v>24</v>
      </c>
      <c r="L7" s="38">
        <v>13</v>
      </c>
      <c r="M7" s="38">
        <v>11</v>
      </c>
      <c r="N7" s="38">
        <f t="shared" si="4"/>
        <v>0</v>
      </c>
      <c r="O7" s="38">
        <f t="shared" si="5"/>
        <v>0</v>
      </c>
      <c r="P7" s="38">
        <f t="shared" si="6"/>
        <v>0</v>
      </c>
    </row>
    <row r="8" spans="1:16" x14ac:dyDescent="0.2">
      <c r="A8" s="5" t="s">
        <v>23</v>
      </c>
      <c r="B8" s="38">
        <v>2350</v>
      </c>
      <c r="C8" s="38">
        <v>1236</v>
      </c>
      <c r="D8" s="38">
        <v>1114</v>
      </c>
      <c r="E8" s="38">
        <f t="shared" si="1"/>
        <v>2222</v>
      </c>
      <c r="F8" s="38">
        <v>1172</v>
      </c>
      <c r="G8" s="38">
        <v>1050</v>
      </c>
      <c r="H8" s="38">
        <f t="shared" si="2"/>
        <v>121</v>
      </c>
      <c r="I8" s="38">
        <v>61</v>
      </c>
      <c r="J8" s="38">
        <v>60</v>
      </c>
      <c r="K8" s="38">
        <f t="shared" si="3"/>
        <v>7</v>
      </c>
      <c r="L8" s="38">
        <v>3</v>
      </c>
      <c r="M8" s="38">
        <v>4</v>
      </c>
      <c r="N8" s="38">
        <f t="shared" si="4"/>
        <v>0</v>
      </c>
      <c r="O8" s="38">
        <f t="shared" si="5"/>
        <v>0</v>
      </c>
      <c r="P8" s="38">
        <f t="shared" si="6"/>
        <v>0</v>
      </c>
    </row>
    <row r="9" spans="1:16" x14ac:dyDescent="0.2">
      <c r="A9" s="5" t="s">
        <v>46</v>
      </c>
      <c r="B9" s="38">
        <v>2161</v>
      </c>
      <c r="C9" s="38">
        <v>1137</v>
      </c>
      <c r="D9" s="38">
        <v>1024</v>
      </c>
      <c r="E9" s="38">
        <f t="shared" si="1"/>
        <v>2045</v>
      </c>
      <c r="F9" s="38">
        <v>1061</v>
      </c>
      <c r="G9" s="38">
        <v>984</v>
      </c>
      <c r="H9" s="38">
        <f t="shared" si="2"/>
        <v>99</v>
      </c>
      <c r="I9" s="38">
        <v>59</v>
      </c>
      <c r="J9" s="38">
        <v>40</v>
      </c>
      <c r="K9" s="38">
        <f t="shared" si="3"/>
        <v>15</v>
      </c>
      <c r="L9" s="38">
        <v>15</v>
      </c>
      <c r="M9" s="38">
        <v>0</v>
      </c>
      <c r="N9" s="38">
        <f t="shared" si="4"/>
        <v>2</v>
      </c>
      <c r="O9" s="38">
        <f t="shared" si="5"/>
        <v>2</v>
      </c>
      <c r="P9" s="38">
        <f t="shared" si="6"/>
        <v>0</v>
      </c>
    </row>
    <row r="10" spans="1:16" x14ac:dyDescent="0.2">
      <c r="A10" s="5" t="s">
        <v>24</v>
      </c>
      <c r="B10" s="38">
        <v>1630</v>
      </c>
      <c r="C10" s="38">
        <v>774</v>
      </c>
      <c r="D10" s="38">
        <v>856</v>
      </c>
      <c r="E10" s="38">
        <f t="shared" si="1"/>
        <v>1501</v>
      </c>
      <c r="F10" s="38">
        <v>683</v>
      </c>
      <c r="G10" s="38">
        <v>818</v>
      </c>
      <c r="H10" s="38">
        <f t="shared" si="2"/>
        <v>60</v>
      </c>
      <c r="I10" s="38">
        <v>29</v>
      </c>
      <c r="J10" s="38">
        <v>31</v>
      </c>
      <c r="K10" s="38">
        <f t="shared" si="3"/>
        <v>67</v>
      </c>
      <c r="L10" s="38">
        <v>60</v>
      </c>
      <c r="M10" s="38">
        <v>7</v>
      </c>
      <c r="N10" s="38">
        <f t="shared" si="4"/>
        <v>2</v>
      </c>
      <c r="O10" s="38">
        <f t="shared" si="5"/>
        <v>2</v>
      </c>
      <c r="P10" s="38">
        <f t="shared" si="6"/>
        <v>0</v>
      </c>
    </row>
    <row r="11" spans="1:16" x14ac:dyDescent="0.2">
      <c r="A11" s="5" t="s">
        <v>25</v>
      </c>
      <c r="B11" s="38">
        <v>1526</v>
      </c>
      <c r="C11" s="38">
        <v>774</v>
      </c>
      <c r="D11" s="38">
        <v>752</v>
      </c>
      <c r="E11" s="38">
        <f t="shared" si="1"/>
        <v>1408</v>
      </c>
      <c r="F11" s="38">
        <v>706</v>
      </c>
      <c r="G11" s="38">
        <v>702</v>
      </c>
      <c r="H11" s="38">
        <f t="shared" si="2"/>
        <v>59</v>
      </c>
      <c r="I11" s="38">
        <v>32</v>
      </c>
      <c r="J11" s="38">
        <v>27</v>
      </c>
      <c r="K11" s="38">
        <f t="shared" si="3"/>
        <v>59</v>
      </c>
      <c r="L11" s="38">
        <v>36</v>
      </c>
      <c r="M11" s="38">
        <v>23</v>
      </c>
      <c r="N11" s="38">
        <f t="shared" si="4"/>
        <v>0</v>
      </c>
      <c r="O11" s="38">
        <f t="shared" si="5"/>
        <v>0</v>
      </c>
      <c r="P11" s="38">
        <f t="shared" si="6"/>
        <v>0</v>
      </c>
    </row>
    <row r="12" spans="1:16" x14ac:dyDescent="0.2">
      <c r="A12" s="5" t="s">
        <v>26</v>
      </c>
      <c r="B12" s="38">
        <v>1131</v>
      </c>
      <c r="C12" s="38">
        <v>608</v>
      </c>
      <c r="D12" s="38">
        <v>523</v>
      </c>
      <c r="E12" s="38">
        <f t="shared" si="1"/>
        <v>1035</v>
      </c>
      <c r="F12" s="38">
        <v>548</v>
      </c>
      <c r="G12" s="38">
        <v>487</v>
      </c>
      <c r="H12" s="38">
        <f t="shared" si="2"/>
        <v>51</v>
      </c>
      <c r="I12" s="38">
        <v>30</v>
      </c>
      <c r="J12" s="38">
        <v>21</v>
      </c>
      <c r="K12" s="38">
        <f t="shared" si="3"/>
        <v>45</v>
      </c>
      <c r="L12" s="38">
        <v>30</v>
      </c>
      <c r="M12" s="38">
        <v>15</v>
      </c>
      <c r="N12" s="38">
        <f t="shared" si="4"/>
        <v>0</v>
      </c>
      <c r="O12" s="38">
        <f t="shared" si="5"/>
        <v>0</v>
      </c>
      <c r="P12" s="38">
        <f t="shared" si="6"/>
        <v>0</v>
      </c>
    </row>
    <row r="13" spans="1:16" x14ac:dyDescent="0.2">
      <c r="A13" s="5" t="s">
        <v>27</v>
      </c>
      <c r="B13" s="38">
        <v>999</v>
      </c>
      <c r="C13" s="38">
        <v>527</v>
      </c>
      <c r="D13" s="38">
        <v>472</v>
      </c>
      <c r="E13" s="38">
        <f t="shared" si="1"/>
        <v>920</v>
      </c>
      <c r="F13" s="38">
        <v>475</v>
      </c>
      <c r="G13" s="38">
        <v>445</v>
      </c>
      <c r="H13" s="38">
        <f t="shared" si="2"/>
        <v>40</v>
      </c>
      <c r="I13" s="38">
        <v>29</v>
      </c>
      <c r="J13" s="38">
        <v>11</v>
      </c>
      <c r="K13" s="38">
        <f t="shared" si="3"/>
        <v>39</v>
      </c>
      <c r="L13" s="38">
        <v>23</v>
      </c>
      <c r="M13" s="38">
        <v>16</v>
      </c>
      <c r="N13" s="38">
        <f t="shared" si="4"/>
        <v>0</v>
      </c>
      <c r="O13" s="38">
        <f t="shared" si="5"/>
        <v>0</v>
      </c>
      <c r="P13" s="38">
        <f t="shared" si="6"/>
        <v>0</v>
      </c>
    </row>
    <row r="14" spans="1:16" x14ac:dyDescent="0.2">
      <c r="A14" s="5" t="s">
        <v>28</v>
      </c>
      <c r="B14" s="38">
        <v>651</v>
      </c>
      <c r="C14" s="38">
        <v>327</v>
      </c>
      <c r="D14" s="38">
        <v>324</v>
      </c>
      <c r="E14" s="38">
        <f t="shared" si="1"/>
        <v>594</v>
      </c>
      <c r="F14" s="38">
        <v>294</v>
      </c>
      <c r="G14" s="38">
        <v>300</v>
      </c>
      <c r="H14" s="38">
        <f t="shared" si="2"/>
        <v>38</v>
      </c>
      <c r="I14" s="38">
        <v>24</v>
      </c>
      <c r="J14" s="38">
        <v>14</v>
      </c>
      <c r="K14" s="38">
        <f t="shared" si="3"/>
        <v>19</v>
      </c>
      <c r="L14" s="38">
        <v>9</v>
      </c>
      <c r="M14" s="38">
        <v>10</v>
      </c>
      <c r="N14" s="38">
        <f t="shared" si="4"/>
        <v>0</v>
      </c>
      <c r="O14" s="38">
        <f t="shared" si="5"/>
        <v>0</v>
      </c>
      <c r="P14" s="38">
        <f t="shared" si="6"/>
        <v>0</v>
      </c>
    </row>
    <row r="15" spans="1:16" x14ac:dyDescent="0.2">
      <c r="A15" s="5" t="s">
        <v>29</v>
      </c>
      <c r="B15" s="38">
        <v>606</v>
      </c>
      <c r="C15" s="38">
        <v>324</v>
      </c>
      <c r="D15" s="38">
        <v>282</v>
      </c>
      <c r="E15" s="38">
        <f t="shared" si="1"/>
        <v>570</v>
      </c>
      <c r="F15" s="38">
        <v>300</v>
      </c>
      <c r="G15" s="38">
        <v>270</v>
      </c>
      <c r="H15" s="38">
        <f t="shared" si="2"/>
        <v>23</v>
      </c>
      <c r="I15" s="38">
        <v>17</v>
      </c>
      <c r="J15" s="38">
        <v>6</v>
      </c>
      <c r="K15" s="38">
        <f t="shared" si="3"/>
        <v>12</v>
      </c>
      <c r="L15" s="38">
        <v>6</v>
      </c>
      <c r="M15" s="38">
        <v>6</v>
      </c>
      <c r="N15" s="38">
        <f t="shared" si="4"/>
        <v>1</v>
      </c>
      <c r="O15" s="38">
        <f t="shared" si="5"/>
        <v>1</v>
      </c>
      <c r="P15" s="38">
        <f t="shared" si="6"/>
        <v>0</v>
      </c>
    </row>
    <row r="16" spans="1:16" x14ac:dyDescent="0.2">
      <c r="A16" s="5" t="s">
        <v>30</v>
      </c>
      <c r="B16" s="38">
        <v>493</v>
      </c>
      <c r="C16" s="38">
        <v>245</v>
      </c>
      <c r="D16" s="38">
        <v>248</v>
      </c>
      <c r="E16" s="38">
        <f t="shared" si="1"/>
        <v>470</v>
      </c>
      <c r="F16" s="38">
        <v>230</v>
      </c>
      <c r="G16" s="38">
        <v>240</v>
      </c>
      <c r="H16" s="38">
        <f t="shared" si="2"/>
        <v>17</v>
      </c>
      <c r="I16" s="38">
        <v>10</v>
      </c>
      <c r="J16" s="38">
        <v>7</v>
      </c>
      <c r="K16" s="38">
        <f t="shared" si="3"/>
        <v>5</v>
      </c>
      <c r="L16" s="38">
        <v>4</v>
      </c>
      <c r="M16" s="38">
        <v>1</v>
      </c>
      <c r="N16" s="38">
        <f t="shared" si="4"/>
        <v>1</v>
      </c>
      <c r="O16" s="38">
        <f t="shared" si="5"/>
        <v>1</v>
      </c>
      <c r="P16" s="38">
        <f t="shared" si="6"/>
        <v>0</v>
      </c>
    </row>
    <row r="17" spans="1:16" x14ac:dyDescent="0.2">
      <c r="A17" s="5" t="s">
        <v>31</v>
      </c>
      <c r="B17" s="38">
        <v>270</v>
      </c>
      <c r="C17" s="38">
        <v>133</v>
      </c>
      <c r="D17" s="38">
        <v>137</v>
      </c>
      <c r="E17" s="38">
        <f t="shared" si="1"/>
        <v>251</v>
      </c>
      <c r="F17" s="38">
        <v>122</v>
      </c>
      <c r="G17" s="38">
        <v>129</v>
      </c>
      <c r="H17" s="38">
        <f t="shared" si="2"/>
        <v>11</v>
      </c>
      <c r="I17" s="38">
        <v>5</v>
      </c>
      <c r="J17" s="38">
        <v>6</v>
      </c>
      <c r="K17" s="38">
        <f t="shared" si="3"/>
        <v>7</v>
      </c>
      <c r="L17" s="38">
        <v>5</v>
      </c>
      <c r="M17" s="38">
        <v>2</v>
      </c>
      <c r="N17" s="38">
        <f t="shared" si="4"/>
        <v>1</v>
      </c>
      <c r="O17" s="38">
        <f t="shared" si="5"/>
        <v>1</v>
      </c>
      <c r="P17" s="38">
        <f t="shared" si="6"/>
        <v>0</v>
      </c>
    </row>
    <row r="18" spans="1:16" x14ac:dyDescent="0.2">
      <c r="A18" s="5" t="s">
        <v>32</v>
      </c>
      <c r="B18" s="38">
        <v>253</v>
      </c>
      <c r="C18" s="38">
        <v>111</v>
      </c>
      <c r="D18" s="38">
        <v>142</v>
      </c>
      <c r="E18" s="38">
        <f t="shared" si="1"/>
        <v>244</v>
      </c>
      <c r="F18" s="38">
        <v>107</v>
      </c>
      <c r="G18" s="38">
        <v>137</v>
      </c>
      <c r="H18" s="38">
        <f t="shared" si="2"/>
        <v>8</v>
      </c>
      <c r="I18" s="38">
        <v>3</v>
      </c>
      <c r="J18" s="38">
        <v>5</v>
      </c>
      <c r="K18" s="38">
        <f t="shared" si="3"/>
        <v>1</v>
      </c>
      <c r="L18" s="38">
        <v>1</v>
      </c>
      <c r="M18" s="38">
        <v>0</v>
      </c>
      <c r="N18" s="38">
        <f t="shared" si="4"/>
        <v>0</v>
      </c>
      <c r="O18" s="38">
        <f t="shared" si="5"/>
        <v>0</v>
      </c>
      <c r="P18" s="38">
        <f t="shared" si="6"/>
        <v>0</v>
      </c>
    </row>
    <row r="19" spans="1:16" x14ac:dyDescent="0.2">
      <c r="A19" s="5" t="s">
        <v>33</v>
      </c>
      <c r="B19" s="38">
        <v>184</v>
      </c>
      <c r="C19" s="38">
        <v>110</v>
      </c>
      <c r="D19" s="38">
        <v>74</v>
      </c>
      <c r="E19" s="38">
        <f t="shared" si="1"/>
        <v>176</v>
      </c>
      <c r="F19" s="38">
        <v>105</v>
      </c>
      <c r="G19" s="38">
        <v>71</v>
      </c>
      <c r="H19" s="38">
        <f t="shared" si="2"/>
        <v>6</v>
      </c>
      <c r="I19" s="38">
        <v>3</v>
      </c>
      <c r="J19" s="38">
        <v>3</v>
      </c>
      <c r="K19" s="38">
        <f t="shared" si="3"/>
        <v>2</v>
      </c>
      <c r="L19" s="38">
        <v>2</v>
      </c>
      <c r="M19" s="38">
        <v>0</v>
      </c>
      <c r="N19" s="38">
        <f t="shared" si="4"/>
        <v>0</v>
      </c>
      <c r="O19" s="38">
        <f t="shared" si="5"/>
        <v>0</v>
      </c>
      <c r="P19" s="38">
        <f t="shared" si="6"/>
        <v>0</v>
      </c>
    </row>
    <row r="20" spans="1:16" x14ac:dyDescent="0.2">
      <c r="A20" s="5" t="s">
        <v>34</v>
      </c>
      <c r="B20" s="38">
        <v>134</v>
      </c>
      <c r="C20" s="38">
        <v>67</v>
      </c>
      <c r="D20" s="38">
        <v>67</v>
      </c>
      <c r="E20" s="38">
        <f t="shared" si="1"/>
        <v>126</v>
      </c>
      <c r="F20" s="38">
        <v>60</v>
      </c>
      <c r="G20" s="38">
        <v>66</v>
      </c>
      <c r="H20" s="38">
        <f t="shared" si="2"/>
        <v>2</v>
      </c>
      <c r="I20" s="38">
        <v>2</v>
      </c>
      <c r="J20" s="38">
        <v>0</v>
      </c>
      <c r="K20" s="38">
        <f t="shared" si="3"/>
        <v>3</v>
      </c>
      <c r="L20" s="38">
        <v>2</v>
      </c>
      <c r="M20" s="38">
        <v>1</v>
      </c>
      <c r="N20" s="38">
        <f t="shared" si="4"/>
        <v>3</v>
      </c>
      <c r="O20" s="38">
        <f t="shared" si="5"/>
        <v>3</v>
      </c>
      <c r="P20" s="38">
        <f t="shared" si="6"/>
        <v>0</v>
      </c>
    </row>
    <row r="21" spans="1:16" x14ac:dyDescent="0.2">
      <c r="A21" s="5" t="s">
        <v>35</v>
      </c>
      <c r="B21" s="38">
        <v>136</v>
      </c>
      <c r="C21" s="38">
        <v>64</v>
      </c>
      <c r="D21" s="38">
        <v>72</v>
      </c>
      <c r="E21" s="38">
        <f t="shared" si="1"/>
        <v>128</v>
      </c>
      <c r="F21" s="38">
        <v>61</v>
      </c>
      <c r="G21" s="38">
        <v>67</v>
      </c>
      <c r="H21" s="38">
        <f t="shared" si="2"/>
        <v>5</v>
      </c>
      <c r="I21" s="38">
        <v>1</v>
      </c>
      <c r="J21" s="38">
        <v>4</v>
      </c>
      <c r="K21" s="38">
        <f t="shared" si="3"/>
        <v>1</v>
      </c>
      <c r="L21" s="38">
        <v>0</v>
      </c>
      <c r="M21" s="38">
        <v>1</v>
      </c>
      <c r="N21" s="38">
        <f t="shared" si="4"/>
        <v>2</v>
      </c>
      <c r="O21" s="38">
        <f t="shared" si="5"/>
        <v>2</v>
      </c>
      <c r="P21" s="38">
        <f t="shared" si="6"/>
        <v>0</v>
      </c>
    </row>
    <row r="22" spans="1:16" x14ac:dyDescent="0.2">
      <c r="A22" s="5" t="s">
        <v>198</v>
      </c>
      <c r="B22" s="43">
        <v>16.600000000000001</v>
      </c>
      <c r="C22" s="43">
        <v>15.3</v>
      </c>
      <c r="D22" s="43">
        <v>17</v>
      </c>
      <c r="E22" s="43">
        <v>16.600000000000001</v>
      </c>
      <c r="F22" s="43">
        <v>16.100000000000001</v>
      </c>
      <c r="G22" s="43">
        <v>17.2</v>
      </c>
      <c r="H22" s="43">
        <v>12.3</v>
      </c>
      <c r="I22" s="43">
        <v>13</v>
      </c>
      <c r="J22" s="43">
        <v>11.6</v>
      </c>
      <c r="K22" s="43">
        <v>26.2</v>
      </c>
      <c r="L22" s="43">
        <v>25.9</v>
      </c>
      <c r="M22" s="43">
        <v>28</v>
      </c>
      <c r="N22" s="43"/>
      <c r="O22" s="43"/>
      <c r="P22" s="43"/>
    </row>
    <row r="23" spans="1:16" x14ac:dyDescent="0.2"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</row>
    <row r="24" spans="1:16" x14ac:dyDescent="0.2">
      <c r="A24" s="5" t="s">
        <v>37</v>
      </c>
      <c r="B24" s="13">
        <f>E24+H24+K24+N24</f>
        <v>12908</v>
      </c>
      <c r="C24" s="13">
        <f>F24+I24+L24+O24</f>
        <v>6612</v>
      </c>
      <c r="D24" s="13">
        <f>G24+J24+M24+P24</f>
        <v>6296</v>
      </c>
      <c r="E24" s="13">
        <f>F24+G24</f>
        <v>11291</v>
      </c>
      <c r="F24" s="13">
        <f>SUM(F25:F41)-F26</f>
        <v>5711</v>
      </c>
      <c r="G24" s="13">
        <f>SUM(G25:G41)-G26</f>
        <v>5580</v>
      </c>
      <c r="H24" s="13">
        <f>I24+J24</f>
        <v>1303</v>
      </c>
      <c r="I24" s="13">
        <f>SUM(I25:I41)-I26</f>
        <v>687</v>
      </c>
      <c r="J24" s="13">
        <f>SUM(J25:J41)-J26</f>
        <v>616</v>
      </c>
      <c r="K24" s="13">
        <f>L24+M24</f>
        <v>300</v>
      </c>
      <c r="L24" s="13">
        <f>SUM(L25:L41)-L26</f>
        <v>200</v>
      </c>
      <c r="M24" s="13">
        <f>SUM(M25:M41)-M26</f>
        <v>100</v>
      </c>
      <c r="N24" s="13">
        <f>O24+P24</f>
        <v>14</v>
      </c>
      <c r="O24" s="13">
        <f>SUM(O25:O41)-O26</f>
        <v>14</v>
      </c>
      <c r="P24" s="13">
        <f>SUM(P25:P41)-P26</f>
        <v>0</v>
      </c>
    </row>
    <row r="25" spans="1:16" x14ac:dyDescent="0.2">
      <c r="A25" s="5" t="s">
        <v>20</v>
      </c>
      <c r="B25" s="13">
        <f t="shared" ref="B25:B58" si="7">E25+H25+K25+N25</f>
        <v>2248</v>
      </c>
      <c r="C25" s="13">
        <f t="shared" ref="C25:C58" si="8">F25+I25+L25+O25</f>
        <v>1152</v>
      </c>
      <c r="D25" s="13">
        <f t="shared" ref="D25:D58" si="9">G25+J25+M25+P25</f>
        <v>1096</v>
      </c>
      <c r="E25" s="13">
        <f t="shared" ref="E25:E58" si="10">F25+G25</f>
        <v>1913</v>
      </c>
      <c r="F25" s="13">
        <v>988</v>
      </c>
      <c r="G25" s="13">
        <v>925</v>
      </c>
      <c r="H25" s="13">
        <f t="shared" ref="H25:H58" si="11">I25+J25</f>
        <v>315</v>
      </c>
      <c r="I25" s="13">
        <v>156</v>
      </c>
      <c r="J25" s="13">
        <v>159</v>
      </c>
      <c r="K25" s="13">
        <f t="shared" ref="K25:K58" si="12">L25+M25</f>
        <v>20</v>
      </c>
      <c r="L25" s="13">
        <v>8</v>
      </c>
      <c r="M25" s="13">
        <v>12</v>
      </c>
      <c r="N25" s="13">
        <f t="shared" ref="N25:N58" si="13">O25+P25</f>
        <v>0</v>
      </c>
      <c r="O25" s="13">
        <v>0</v>
      </c>
      <c r="P25" s="13">
        <v>0</v>
      </c>
    </row>
    <row r="26" spans="1:16" x14ac:dyDescent="0.2">
      <c r="A26" s="5" t="s">
        <v>21</v>
      </c>
      <c r="B26" s="13">
        <f t="shared" si="7"/>
        <v>457</v>
      </c>
      <c r="C26" s="13">
        <f t="shared" si="8"/>
        <v>213</v>
      </c>
      <c r="D26" s="13">
        <f t="shared" si="9"/>
        <v>244</v>
      </c>
      <c r="E26" s="13">
        <f t="shared" si="10"/>
        <v>391</v>
      </c>
      <c r="F26" s="13">
        <v>184</v>
      </c>
      <c r="G26" s="13">
        <v>207</v>
      </c>
      <c r="H26" s="13">
        <f t="shared" si="11"/>
        <v>62</v>
      </c>
      <c r="I26" s="13">
        <v>28</v>
      </c>
      <c r="J26" s="13">
        <v>34</v>
      </c>
      <c r="K26" s="13">
        <f t="shared" si="12"/>
        <v>4</v>
      </c>
      <c r="L26" s="13">
        <v>1</v>
      </c>
      <c r="M26" s="13">
        <v>3</v>
      </c>
      <c r="N26" s="13">
        <f t="shared" si="13"/>
        <v>0</v>
      </c>
      <c r="O26" s="13">
        <v>0</v>
      </c>
      <c r="P26" s="13">
        <v>0</v>
      </c>
    </row>
    <row r="27" spans="1:16" x14ac:dyDescent="0.2">
      <c r="A27" s="5" t="s">
        <v>22</v>
      </c>
      <c r="B27" s="13">
        <f t="shared" si="7"/>
        <v>2022</v>
      </c>
      <c r="C27" s="13">
        <f t="shared" si="8"/>
        <v>1034</v>
      </c>
      <c r="D27" s="13">
        <f t="shared" si="9"/>
        <v>988</v>
      </c>
      <c r="E27" s="13">
        <f t="shared" si="10"/>
        <v>1731</v>
      </c>
      <c r="F27" s="13">
        <v>882</v>
      </c>
      <c r="G27" s="13">
        <v>849</v>
      </c>
      <c r="H27" s="13">
        <f t="shared" si="11"/>
        <v>266</v>
      </c>
      <c r="I27" s="13">
        <v>140</v>
      </c>
      <c r="J27" s="13">
        <v>126</v>
      </c>
      <c r="K27" s="13">
        <f t="shared" si="12"/>
        <v>25</v>
      </c>
      <c r="L27" s="13">
        <v>12</v>
      </c>
      <c r="M27" s="13">
        <v>13</v>
      </c>
      <c r="N27" s="13">
        <f t="shared" si="13"/>
        <v>0</v>
      </c>
      <c r="O27" s="13">
        <v>0</v>
      </c>
      <c r="P27" s="13">
        <v>0</v>
      </c>
    </row>
    <row r="28" spans="1:16" x14ac:dyDescent="0.2">
      <c r="A28" s="5" t="s">
        <v>23</v>
      </c>
      <c r="B28" s="13">
        <f t="shared" si="7"/>
        <v>1696</v>
      </c>
      <c r="C28" s="13">
        <f t="shared" si="8"/>
        <v>868</v>
      </c>
      <c r="D28" s="13">
        <f t="shared" si="9"/>
        <v>828</v>
      </c>
      <c r="E28" s="13">
        <f t="shared" si="10"/>
        <v>1491</v>
      </c>
      <c r="F28" s="13">
        <v>756</v>
      </c>
      <c r="G28" s="13">
        <v>735</v>
      </c>
      <c r="H28" s="13">
        <f t="shared" si="11"/>
        <v>196</v>
      </c>
      <c r="I28" s="13">
        <v>106</v>
      </c>
      <c r="J28" s="13">
        <v>90</v>
      </c>
      <c r="K28" s="13">
        <f t="shared" si="12"/>
        <v>9</v>
      </c>
      <c r="L28" s="13">
        <v>6</v>
      </c>
      <c r="M28" s="13">
        <v>3</v>
      </c>
      <c r="N28" s="13">
        <f t="shared" si="13"/>
        <v>0</v>
      </c>
      <c r="O28" s="13">
        <v>0</v>
      </c>
      <c r="P28" s="13">
        <v>0</v>
      </c>
    </row>
    <row r="29" spans="1:16" x14ac:dyDescent="0.2">
      <c r="A29" s="5" t="s">
        <v>46</v>
      </c>
      <c r="B29" s="13">
        <f>E29+H29+K29+N29</f>
        <v>1363</v>
      </c>
      <c r="C29" s="13">
        <f>F29+I29+L29+O29</f>
        <v>717</v>
      </c>
      <c r="D29" s="13">
        <f>G29+J29+M29+P29</f>
        <v>646</v>
      </c>
      <c r="E29" s="13">
        <f>F29+G29</f>
        <v>1226</v>
      </c>
      <c r="F29" s="13">
        <v>639</v>
      </c>
      <c r="G29" s="13">
        <v>587</v>
      </c>
      <c r="H29" s="13">
        <f>I29+J29</f>
        <v>133</v>
      </c>
      <c r="I29" s="13">
        <v>74</v>
      </c>
      <c r="J29" s="13">
        <v>59</v>
      </c>
      <c r="K29" s="13">
        <f>L29+M29</f>
        <v>3</v>
      </c>
      <c r="L29" s="13">
        <v>3</v>
      </c>
      <c r="M29" s="13">
        <v>0</v>
      </c>
      <c r="N29" s="13">
        <f>O29+P29</f>
        <v>1</v>
      </c>
      <c r="O29" s="13">
        <v>1</v>
      </c>
      <c r="P29" s="13">
        <v>0</v>
      </c>
    </row>
    <row r="30" spans="1:16" x14ac:dyDescent="0.2">
      <c r="A30" s="5" t="s">
        <v>24</v>
      </c>
      <c r="B30" s="13">
        <f t="shared" si="7"/>
        <v>1134</v>
      </c>
      <c r="C30" s="13">
        <f t="shared" si="8"/>
        <v>552</v>
      </c>
      <c r="D30" s="13">
        <f t="shared" si="9"/>
        <v>582</v>
      </c>
      <c r="E30" s="13">
        <f t="shared" si="10"/>
        <v>975</v>
      </c>
      <c r="F30" s="13">
        <v>452</v>
      </c>
      <c r="G30" s="13">
        <v>523</v>
      </c>
      <c r="H30" s="13">
        <f t="shared" si="11"/>
        <v>111</v>
      </c>
      <c r="I30" s="13">
        <v>59</v>
      </c>
      <c r="J30" s="13">
        <v>52</v>
      </c>
      <c r="K30" s="13">
        <f t="shared" si="12"/>
        <v>47</v>
      </c>
      <c r="L30" s="13">
        <v>40</v>
      </c>
      <c r="M30" s="13">
        <v>7</v>
      </c>
      <c r="N30" s="13">
        <f t="shared" si="13"/>
        <v>1</v>
      </c>
      <c r="O30" s="13">
        <v>1</v>
      </c>
      <c r="P30" s="13">
        <v>0</v>
      </c>
    </row>
    <row r="31" spans="1:16" x14ac:dyDescent="0.2">
      <c r="A31" s="5" t="s">
        <v>25</v>
      </c>
      <c r="B31" s="13">
        <f t="shared" si="7"/>
        <v>1024</v>
      </c>
      <c r="C31" s="13">
        <f t="shared" si="8"/>
        <v>501</v>
      </c>
      <c r="D31" s="13">
        <f t="shared" si="9"/>
        <v>523</v>
      </c>
      <c r="E31" s="13">
        <f t="shared" si="10"/>
        <v>870</v>
      </c>
      <c r="F31" s="13">
        <v>412</v>
      </c>
      <c r="G31" s="13">
        <v>458</v>
      </c>
      <c r="H31" s="13">
        <f t="shared" si="11"/>
        <v>98</v>
      </c>
      <c r="I31" s="13">
        <v>54</v>
      </c>
      <c r="J31" s="13">
        <v>44</v>
      </c>
      <c r="K31" s="13">
        <f t="shared" si="12"/>
        <v>56</v>
      </c>
      <c r="L31" s="13">
        <v>35</v>
      </c>
      <c r="M31" s="13">
        <v>21</v>
      </c>
      <c r="N31" s="13">
        <f t="shared" si="13"/>
        <v>0</v>
      </c>
      <c r="O31" s="13">
        <v>0</v>
      </c>
      <c r="P31" s="13">
        <v>0</v>
      </c>
    </row>
    <row r="32" spans="1:16" x14ac:dyDescent="0.2">
      <c r="A32" s="5" t="s">
        <v>26</v>
      </c>
      <c r="B32" s="13">
        <f t="shared" si="7"/>
        <v>727</v>
      </c>
      <c r="C32" s="13">
        <f t="shared" si="8"/>
        <v>353</v>
      </c>
      <c r="D32" s="13">
        <f t="shared" si="9"/>
        <v>374</v>
      </c>
      <c r="E32" s="13">
        <f t="shared" si="10"/>
        <v>606</v>
      </c>
      <c r="F32" s="13">
        <v>288</v>
      </c>
      <c r="G32" s="13">
        <v>318</v>
      </c>
      <c r="H32" s="13">
        <f t="shared" si="11"/>
        <v>64</v>
      </c>
      <c r="I32" s="13">
        <v>28</v>
      </c>
      <c r="J32" s="13">
        <v>36</v>
      </c>
      <c r="K32" s="13">
        <f t="shared" si="12"/>
        <v>56</v>
      </c>
      <c r="L32" s="13">
        <v>36</v>
      </c>
      <c r="M32" s="13">
        <v>20</v>
      </c>
      <c r="N32" s="13">
        <f t="shared" si="13"/>
        <v>1</v>
      </c>
      <c r="O32" s="13">
        <v>1</v>
      </c>
      <c r="P32" s="13">
        <v>0</v>
      </c>
    </row>
    <row r="33" spans="1:16" x14ac:dyDescent="0.2">
      <c r="A33" s="5" t="s">
        <v>27</v>
      </c>
      <c r="B33" s="13">
        <f t="shared" si="7"/>
        <v>712</v>
      </c>
      <c r="C33" s="13">
        <f t="shared" si="8"/>
        <v>387</v>
      </c>
      <c r="D33" s="13">
        <f t="shared" si="9"/>
        <v>325</v>
      </c>
      <c r="E33" s="13">
        <f t="shared" si="10"/>
        <v>630</v>
      </c>
      <c r="F33" s="13">
        <v>340</v>
      </c>
      <c r="G33" s="13">
        <v>290</v>
      </c>
      <c r="H33" s="13">
        <f t="shared" si="11"/>
        <v>34</v>
      </c>
      <c r="I33" s="13">
        <v>16</v>
      </c>
      <c r="J33" s="13">
        <v>18</v>
      </c>
      <c r="K33" s="13">
        <f t="shared" si="12"/>
        <v>46</v>
      </c>
      <c r="L33" s="13">
        <v>29</v>
      </c>
      <c r="M33" s="13">
        <v>17</v>
      </c>
      <c r="N33" s="13">
        <f t="shared" si="13"/>
        <v>2</v>
      </c>
      <c r="O33" s="13">
        <v>2</v>
      </c>
      <c r="P33" s="13">
        <v>0</v>
      </c>
    </row>
    <row r="34" spans="1:16" x14ac:dyDescent="0.2">
      <c r="A34" s="5" t="s">
        <v>28</v>
      </c>
      <c r="B34" s="13">
        <f t="shared" si="7"/>
        <v>514</v>
      </c>
      <c r="C34" s="13">
        <f t="shared" si="8"/>
        <v>276</v>
      </c>
      <c r="D34" s="13">
        <f t="shared" si="9"/>
        <v>238</v>
      </c>
      <c r="E34" s="13">
        <f t="shared" si="10"/>
        <v>479</v>
      </c>
      <c r="F34" s="13">
        <v>253</v>
      </c>
      <c r="G34" s="13">
        <v>226</v>
      </c>
      <c r="H34" s="13">
        <f t="shared" si="11"/>
        <v>21</v>
      </c>
      <c r="I34" s="13">
        <v>13</v>
      </c>
      <c r="J34" s="13">
        <v>8</v>
      </c>
      <c r="K34" s="13">
        <f t="shared" si="12"/>
        <v>14</v>
      </c>
      <c r="L34" s="13">
        <v>10</v>
      </c>
      <c r="M34" s="13">
        <v>4</v>
      </c>
      <c r="N34" s="13">
        <f t="shared" si="13"/>
        <v>0</v>
      </c>
      <c r="O34" s="13">
        <v>0</v>
      </c>
      <c r="P34" s="13">
        <v>0</v>
      </c>
    </row>
    <row r="35" spans="1:16" x14ac:dyDescent="0.2">
      <c r="A35" s="5" t="s">
        <v>29</v>
      </c>
      <c r="B35" s="13">
        <f t="shared" si="7"/>
        <v>398</v>
      </c>
      <c r="C35" s="13">
        <f t="shared" si="8"/>
        <v>211</v>
      </c>
      <c r="D35" s="13">
        <f t="shared" si="9"/>
        <v>187</v>
      </c>
      <c r="E35" s="13">
        <f t="shared" si="10"/>
        <v>361</v>
      </c>
      <c r="F35" s="13">
        <v>182</v>
      </c>
      <c r="G35" s="13">
        <v>179</v>
      </c>
      <c r="H35" s="13">
        <f t="shared" si="11"/>
        <v>24</v>
      </c>
      <c r="I35" s="13">
        <v>17</v>
      </c>
      <c r="J35" s="13">
        <v>7</v>
      </c>
      <c r="K35" s="13">
        <f t="shared" si="12"/>
        <v>11</v>
      </c>
      <c r="L35" s="13">
        <v>10</v>
      </c>
      <c r="M35" s="13">
        <v>1</v>
      </c>
      <c r="N35" s="13">
        <f t="shared" si="13"/>
        <v>2</v>
      </c>
      <c r="O35" s="13">
        <v>2</v>
      </c>
      <c r="P35" s="13">
        <v>0</v>
      </c>
    </row>
    <row r="36" spans="1:16" x14ac:dyDescent="0.2">
      <c r="A36" s="5" t="s">
        <v>30</v>
      </c>
      <c r="B36" s="13">
        <f t="shared" si="7"/>
        <v>325</v>
      </c>
      <c r="C36" s="13">
        <f t="shared" si="8"/>
        <v>166</v>
      </c>
      <c r="D36" s="13">
        <f t="shared" si="9"/>
        <v>159</v>
      </c>
      <c r="E36" s="13">
        <f t="shared" si="10"/>
        <v>306</v>
      </c>
      <c r="F36" s="13">
        <v>156</v>
      </c>
      <c r="G36" s="13">
        <v>150</v>
      </c>
      <c r="H36" s="13">
        <f t="shared" si="11"/>
        <v>13</v>
      </c>
      <c r="I36" s="13">
        <v>6</v>
      </c>
      <c r="J36" s="13">
        <v>7</v>
      </c>
      <c r="K36" s="13">
        <f t="shared" si="12"/>
        <v>6</v>
      </c>
      <c r="L36" s="13">
        <v>4</v>
      </c>
      <c r="M36" s="13">
        <v>2</v>
      </c>
      <c r="N36" s="13">
        <f t="shared" si="13"/>
        <v>0</v>
      </c>
      <c r="O36" s="13">
        <v>0</v>
      </c>
      <c r="P36" s="13">
        <v>0</v>
      </c>
    </row>
    <row r="37" spans="1:16" x14ac:dyDescent="0.2">
      <c r="A37" s="5" t="s">
        <v>31</v>
      </c>
      <c r="B37" s="13">
        <f t="shared" si="7"/>
        <v>270</v>
      </c>
      <c r="C37" s="13">
        <f t="shared" si="8"/>
        <v>149</v>
      </c>
      <c r="D37" s="13">
        <f t="shared" si="9"/>
        <v>121</v>
      </c>
      <c r="E37" s="13">
        <f t="shared" si="10"/>
        <v>251</v>
      </c>
      <c r="F37" s="13">
        <v>135</v>
      </c>
      <c r="G37" s="13">
        <v>116</v>
      </c>
      <c r="H37" s="13">
        <f t="shared" si="11"/>
        <v>15</v>
      </c>
      <c r="I37" s="13">
        <v>10</v>
      </c>
      <c r="J37" s="13">
        <v>5</v>
      </c>
      <c r="K37" s="13">
        <f t="shared" si="12"/>
        <v>3</v>
      </c>
      <c r="L37" s="13">
        <v>3</v>
      </c>
      <c r="M37" s="13">
        <v>0</v>
      </c>
      <c r="N37" s="13">
        <f t="shared" si="13"/>
        <v>1</v>
      </c>
      <c r="O37" s="13">
        <v>1</v>
      </c>
      <c r="P37" s="13">
        <v>0</v>
      </c>
    </row>
    <row r="38" spans="1:16" x14ac:dyDescent="0.2">
      <c r="A38" s="5" t="s">
        <v>32</v>
      </c>
      <c r="B38" s="13">
        <f t="shared" si="7"/>
        <v>182</v>
      </c>
      <c r="C38" s="13">
        <f t="shared" si="8"/>
        <v>100</v>
      </c>
      <c r="D38" s="13">
        <f t="shared" si="9"/>
        <v>82</v>
      </c>
      <c r="E38" s="13">
        <f t="shared" si="10"/>
        <v>174</v>
      </c>
      <c r="F38" s="13">
        <v>92</v>
      </c>
      <c r="G38" s="13">
        <v>82</v>
      </c>
      <c r="H38" s="13">
        <f t="shared" si="11"/>
        <v>5</v>
      </c>
      <c r="I38" s="13">
        <v>5</v>
      </c>
      <c r="J38" s="13">
        <v>0</v>
      </c>
      <c r="K38" s="13">
        <f t="shared" si="12"/>
        <v>2</v>
      </c>
      <c r="L38" s="13">
        <v>2</v>
      </c>
      <c r="M38" s="13">
        <v>0</v>
      </c>
      <c r="N38" s="13">
        <f t="shared" si="13"/>
        <v>1</v>
      </c>
      <c r="O38" s="13">
        <v>1</v>
      </c>
      <c r="P38" s="13">
        <v>0</v>
      </c>
    </row>
    <row r="39" spans="1:16" x14ac:dyDescent="0.2">
      <c r="A39" s="5" t="s">
        <v>33</v>
      </c>
      <c r="B39" s="13">
        <f t="shared" si="7"/>
        <v>122</v>
      </c>
      <c r="C39" s="13">
        <f t="shared" si="8"/>
        <v>59</v>
      </c>
      <c r="D39" s="13">
        <f t="shared" si="9"/>
        <v>63</v>
      </c>
      <c r="E39" s="13">
        <f t="shared" si="10"/>
        <v>115</v>
      </c>
      <c r="F39" s="13">
        <v>54</v>
      </c>
      <c r="G39" s="13">
        <v>61</v>
      </c>
      <c r="H39" s="13">
        <f t="shared" si="11"/>
        <v>3</v>
      </c>
      <c r="I39" s="13">
        <v>1</v>
      </c>
      <c r="J39" s="13">
        <v>2</v>
      </c>
      <c r="K39" s="13">
        <f t="shared" si="12"/>
        <v>1</v>
      </c>
      <c r="L39" s="13">
        <v>1</v>
      </c>
      <c r="M39" s="13">
        <v>0</v>
      </c>
      <c r="N39" s="13">
        <f t="shared" si="13"/>
        <v>3</v>
      </c>
      <c r="O39" s="13">
        <v>3</v>
      </c>
      <c r="P39" s="13">
        <v>0</v>
      </c>
    </row>
    <row r="40" spans="1:16" x14ac:dyDescent="0.2">
      <c r="A40" s="5" t="s">
        <v>34</v>
      </c>
      <c r="B40" s="13">
        <f t="shared" si="7"/>
        <v>79</v>
      </c>
      <c r="C40" s="13">
        <f t="shared" si="8"/>
        <v>42</v>
      </c>
      <c r="D40" s="13">
        <f t="shared" si="9"/>
        <v>37</v>
      </c>
      <c r="E40" s="13">
        <f t="shared" si="10"/>
        <v>75</v>
      </c>
      <c r="F40" s="13">
        <v>39</v>
      </c>
      <c r="G40" s="13">
        <v>36</v>
      </c>
      <c r="H40" s="13">
        <f t="shared" si="11"/>
        <v>2</v>
      </c>
      <c r="I40" s="13">
        <v>1</v>
      </c>
      <c r="J40" s="13">
        <v>1</v>
      </c>
      <c r="K40" s="13">
        <f t="shared" si="12"/>
        <v>1</v>
      </c>
      <c r="L40" s="13">
        <v>1</v>
      </c>
      <c r="M40" s="13">
        <v>0</v>
      </c>
      <c r="N40" s="13">
        <f t="shared" si="13"/>
        <v>1</v>
      </c>
      <c r="O40" s="13">
        <v>1</v>
      </c>
      <c r="P40" s="13">
        <v>0</v>
      </c>
    </row>
    <row r="41" spans="1:16" x14ac:dyDescent="0.2">
      <c r="A41" s="5" t="s">
        <v>35</v>
      </c>
      <c r="B41" s="13">
        <f t="shared" si="7"/>
        <v>92</v>
      </c>
      <c r="C41" s="13">
        <f t="shared" si="8"/>
        <v>45</v>
      </c>
      <c r="D41" s="13">
        <f t="shared" si="9"/>
        <v>47</v>
      </c>
      <c r="E41" s="13">
        <f t="shared" si="10"/>
        <v>88</v>
      </c>
      <c r="F41" s="13">
        <v>43</v>
      </c>
      <c r="G41" s="13">
        <v>45</v>
      </c>
      <c r="H41" s="13">
        <f t="shared" si="11"/>
        <v>3</v>
      </c>
      <c r="I41" s="13">
        <v>1</v>
      </c>
      <c r="J41" s="13">
        <v>2</v>
      </c>
      <c r="K41" s="13">
        <f t="shared" si="12"/>
        <v>0</v>
      </c>
      <c r="L41" s="13">
        <v>0</v>
      </c>
      <c r="M41" s="13">
        <v>0</v>
      </c>
      <c r="N41" s="13">
        <f t="shared" si="13"/>
        <v>1</v>
      </c>
      <c r="O41" s="13">
        <v>1</v>
      </c>
      <c r="P41" s="13">
        <v>0</v>
      </c>
    </row>
    <row r="42" spans="1:16" x14ac:dyDescent="0.2">
      <c r="A42" s="5" t="s">
        <v>36</v>
      </c>
      <c r="B42" s="13">
        <f t="shared" si="7"/>
        <v>5273</v>
      </c>
      <c r="C42" s="13">
        <f t="shared" si="8"/>
        <v>2697</v>
      </c>
      <c r="D42" s="13">
        <f t="shared" si="9"/>
        <v>2576</v>
      </c>
      <c r="E42" s="13">
        <f t="shared" si="10"/>
        <v>4652</v>
      </c>
      <c r="F42" s="13">
        <v>2322</v>
      </c>
      <c r="G42" s="13">
        <v>2330</v>
      </c>
      <c r="H42" s="13">
        <f t="shared" si="11"/>
        <v>372</v>
      </c>
      <c r="I42" s="13">
        <v>198</v>
      </c>
      <c r="J42" s="13">
        <v>174</v>
      </c>
      <c r="K42" s="13">
        <f t="shared" si="12"/>
        <v>236</v>
      </c>
      <c r="L42" s="13">
        <v>164</v>
      </c>
      <c r="M42" s="13">
        <v>72</v>
      </c>
      <c r="N42" s="13">
        <f t="shared" si="13"/>
        <v>13</v>
      </c>
      <c r="O42" s="13">
        <v>13</v>
      </c>
      <c r="P42" s="13">
        <v>0</v>
      </c>
    </row>
    <row r="44" spans="1:16" x14ac:dyDescent="0.2">
      <c r="A44" s="5" t="s">
        <v>38</v>
      </c>
      <c r="B44" s="13">
        <f t="shared" si="7"/>
        <v>10055</v>
      </c>
      <c r="C44" s="13">
        <f t="shared" si="8"/>
        <v>5208</v>
      </c>
      <c r="D44" s="13">
        <f t="shared" si="9"/>
        <v>4847</v>
      </c>
      <c r="E44" s="13">
        <f t="shared" si="10"/>
        <v>8926</v>
      </c>
      <c r="F44" s="13">
        <f>SUM(F45:F57)-F46</f>
        <v>4541</v>
      </c>
      <c r="G44" s="13">
        <f>SUM(G45:G57)-G46</f>
        <v>4385</v>
      </c>
      <c r="H44" s="13">
        <f t="shared" si="11"/>
        <v>877</v>
      </c>
      <c r="I44" s="13">
        <f>SUM(I45:I57)-I46</f>
        <v>469</v>
      </c>
      <c r="J44" s="13">
        <f>SUM(J45:J57)-J46</f>
        <v>408</v>
      </c>
      <c r="K44" s="13">
        <f t="shared" si="12"/>
        <v>227</v>
      </c>
      <c r="L44" s="13">
        <f>SUM(L45:L57)-L46</f>
        <v>174</v>
      </c>
      <c r="M44" s="13">
        <f>SUM(M45:M57)-M46</f>
        <v>53</v>
      </c>
      <c r="N44" s="13">
        <f t="shared" si="13"/>
        <v>25</v>
      </c>
      <c r="O44" s="13">
        <f>SUM(O45:O57)-O46</f>
        <v>24</v>
      </c>
      <c r="P44" s="13">
        <f>SUM(P45:P57)-P46</f>
        <v>1</v>
      </c>
    </row>
    <row r="45" spans="1:16" x14ac:dyDescent="0.2">
      <c r="A45" s="5" t="s">
        <v>20</v>
      </c>
      <c r="B45" s="13">
        <f t="shared" si="7"/>
        <v>1702</v>
      </c>
      <c r="C45" s="13">
        <f t="shared" si="8"/>
        <v>892</v>
      </c>
      <c r="D45" s="13">
        <f t="shared" si="9"/>
        <v>810</v>
      </c>
      <c r="E45" s="13">
        <f t="shared" si="10"/>
        <v>1469</v>
      </c>
      <c r="F45" s="13">
        <v>764</v>
      </c>
      <c r="G45" s="13">
        <v>705</v>
      </c>
      <c r="H45" s="13">
        <f t="shared" si="11"/>
        <v>222</v>
      </c>
      <c r="I45" s="13">
        <v>120</v>
      </c>
      <c r="J45" s="13">
        <v>102</v>
      </c>
      <c r="K45" s="13">
        <f t="shared" si="12"/>
        <v>7</v>
      </c>
      <c r="L45" s="13">
        <v>5</v>
      </c>
      <c r="M45" s="13">
        <v>2</v>
      </c>
      <c r="N45" s="13">
        <f t="shared" si="13"/>
        <v>4</v>
      </c>
      <c r="O45" s="13">
        <v>3</v>
      </c>
      <c r="P45" s="13">
        <v>1</v>
      </c>
    </row>
    <row r="46" spans="1:16" x14ac:dyDescent="0.2">
      <c r="A46" s="5" t="s">
        <v>21</v>
      </c>
      <c r="B46" s="13">
        <f t="shared" si="7"/>
        <v>357</v>
      </c>
      <c r="C46" s="13">
        <f t="shared" si="8"/>
        <v>182</v>
      </c>
      <c r="D46" s="13">
        <f t="shared" si="9"/>
        <v>175</v>
      </c>
      <c r="E46" s="13">
        <f t="shared" si="10"/>
        <v>311</v>
      </c>
      <c r="F46" s="13">
        <v>157</v>
      </c>
      <c r="G46" s="13">
        <v>154</v>
      </c>
      <c r="H46" s="13">
        <f t="shared" si="11"/>
        <v>43</v>
      </c>
      <c r="I46" s="13">
        <v>23</v>
      </c>
      <c r="J46" s="13">
        <v>20</v>
      </c>
      <c r="K46" s="13">
        <f t="shared" si="12"/>
        <v>2</v>
      </c>
      <c r="L46" s="13">
        <v>1</v>
      </c>
      <c r="M46" s="13">
        <v>1</v>
      </c>
      <c r="N46" s="13">
        <f t="shared" si="13"/>
        <v>1</v>
      </c>
      <c r="O46" s="13">
        <v>1</v>
      </c>
      <c r="P46" s="13">
        <v>0</v>
      </c>
    </row>
    <row r="47" spans="1:16" x14ac:dyDescent="0.2">
      <c r="A47" s="5" t="s">
        <v>22</v>
      </c>
      <c r="B47" s="13">
        <f t="shared" si="7"/>
        <v>1459</v>
      </c>
      <c r="C47" s="13">
        <f t="shared" si="8"/>
        <v>737</v>
      </c>
      <c r="D47" s="13">
        <f t="shared" si="9"/>
        <v>722</v>
      </c>
      <c r="E47" s="13">
        <f t="shared" si="10"/>
        <v>1276</v>
      </c>
      <c r="F47" s="13">
        <v>645</v>
      </c>
      <c r="G47" s="13">
        <v>631</v>
      </c>
      <c r="H47" s="13">
        <f t="shared" si="11"/>
        <v>168</v>
      </c>
      <c r="I47" s="13">
        <v>82</v>
      </c>
      <c r="J47" s="13">
        <v>86</v>
      </c>
      <c r="K47" s="13">
        <f t="shared" si="12"/>
        <v>14</v>
      </c>
      <c r="L47" s="13">
        <v>9</v>
      </c>
      <c r="M47" s="13">
        <v>5</v>
      </c>
      <c r="N47" s="13">
        <f t="shared" si="13"/>
        <v>1</v>
      </c>
      <c r="O47" s="13">
        <v>1</v>
      </c>
      <c r="P47" s="13">
        <v>0</v>
      </c>
    </row>
    <row r="48" spans="1:16" x14ac:dyDescent="0.2">
      <c r="A48" s="5" t="s">
        <v>23</v>
      </c>
      <c r="B48" s="13">
        <f t="shared" si="7"/>
        <v>1226</v>
      </c>
      <c r="C48" s="13">
        <f t="shared" si="8"/>
        <v>646</v>
      </c>
      <c r="D48" s="13">
        <f t="shared" si="9"/>
        <v>580</v>
      </c>
      <c r="E48" s="13">
        <f t="shared" si="10"/>
        <v>1074</v>
      </c>
      <c r="F48" s="13">
        <v>552</v>
      </c>
      <c r="G48" s="13">
        <v>522</v>
      </c>
      <c r="H48" s="13">
        <f t="shared" si="11"/>
        <v>143</v>
      </c>
      <c r="I48" s="13">
        <v>87</v>
      </c>
      <c r="J48" s="13">
        <v>56</v>
      </c>
      <c r="K48" s="13">
        <f t="shared" si="12"/>
        <v>7</v>
      </c>
      <c r="L48" s="13">
        <v>5</v>
      </c>
      <c r="M48" s="13">
        <v>2</v>
      </c>
      <c r="N48" s="13">
        <f t="shared" si="13"/>
        <v>2</v>
      </c>
      <c r="O48" s="13">
        <v>2</v>
      </c>
      <c r="P48" s="13">
        <v>0</v>
      </c>
    </row>
    <row r="49" spans="1:16" x14ac:dyDescent="0.2">
      <c r="A49" s="5" t="s">
        <v>46</v>
      </c>
      <c r="B49" s="13">
        <f>E49+H49+K49+N49</f>
        <v>1021</v>
      </c>
      <c r="C49" s="13">
        <f>F49+I49+L49+O49</f>
        <v>528</v>
      </c>
      <c r="D49" s="13">
        <f>G49+J49+M49+P49</f>
        <v>493</v>
      </c>
      <c r="E49" s="13">
        <f>F49+G49</f>
        <v>909</v>
      </c>
      <c r="F49" s="13">
        <v>464</v>
      </c>
      <c r="G49" s="13">
        <v>445</v>
      </c>
      <c r="H49" s="13">
        <f>I49+J49</f>
        <v>98</v>
      </c>
      <c r="I49" s="13">
        <v>52</v>
      </c>
      <c r="J49" s="13">
        <v>46</v>
      </c>
      <c r="K49" s="13">
        <f>L49+M49</f>
        <v>14</v>
      </c>
      <c r="L49" s="13">
        <v>12</v>
      </c>
      <c r="M49" s="13">
        <v>2</v>
      </c>
      <c r="N49" s="13">
        <f>O49+P49</f>
        <v>0</v>
      </c>
      <c r="O49" s="13">
        <v>0</v>
      </c>
      <c r="P49" s="13">
        <v>0</v>
      </c>
    </row>
    <row r="50" spans="1:16" x14ac:dyDescent="0.2">
      <c r="A50" s="5" t="s">
        <v>24</v>
      </c>
      <c r="B50" s="13">
        <f t="shared" si="7"/>
        <v>799</v>
      </c>
      <c r="C50" s="13">
        <f t="shared" si="8"/>
        <v>394</v>
      </c>
      <c r="D50" s="13">
        <f t="shared" si="9"/>
        <v>405</v>
      </c>
      <c r="E50" s="13">
        <f t="shared" si="10"/>
        <v>690</v>
      </c>
      <c r="F50" s="13">
        <v>322</v>
      </c>
      <c r="G50" s="13">
        <v>368</v>
      </c>
      <c r="H50" s="13">
        <f t="shared" si="11"/>
        <v>73</v>
      </c>
      <c r="I50" s="13">
        <v>39</v>
      </c>
      <c r="J50" s="13">
        <v>34</v>
      </c>
      <c r="K50" s="13">
        <f t="shared" si="12"/>
        <v>35</v>
      </c>
      <c r="L50" s="13">
        <v>32</v>
      </c>
      <c r="M50" s="13">
        <v>3</v>
      </c>
      <c r="N50" s="13">
        <f t="shared" si="13"/>
        <v>1</v>
      </c>
      <c r="O50" s="13">
        <v>1</v>
      </c>
      <c r="P50" s="13">
        <v>0</v>
      </c>
    </row>
    <row r="51" spans="1:16" x14ac:dyDescent="0.2">
      <c r="A51" s="5" t="s">
        <v>25</v>
      </c>
      <c r="B51" s="13">
        <f t="shared" si="7"/>
        <v>845</v>
      </c>
      <c r="C51" s="13">
        <f t="shared" si="8"/>
        <v>421</v>
      </c>
      <c r="D51" s="13">
        <f t="shared" si="9"/>
        <v>424</v>
      </c>
      <c r="E51" s="13">
        <f t="shared" si="10"/>
        <v>745</v>
      </c>
      <c r="F51" s="13">
        <v>358</v>
      </c>
      <c r="G51" s="13">
        <v>387</v>
      </c>
      <c r="H51" s="13">
        <f t="shared" si="11"/>
        <v>48</v>
      </c>
      <c r="I51" s="13">
        <v>23</v>
      </c>
      <c r="J51" s="13">
        <v>25</v>
      </c>
      <c r="K51" s="13">
        <f t="shared" si="12"/>
        <v>45</v>
      </c>
      <c r="L51" s="13">
        <v>33</v>
      </c>
      <c r="M51" s="13">
        <v>12</v>
      </c>
      <c r="N51" s="13">
        <f t="shared" si="13"/>
        <v>7</v>
      </c>
      <c r="O51" s="13">
        <v>7</v>
      </c>
      <c r="P51" s="13">
        <v>0</v>
      </c>
    </row>
    <row r="52" spans="1:16" x14ac:dyDescent="0.2">
      <c r="A52" s="5" t="s">
        <v>26</v>
      </c>
      <c r="B52" s="13">
        <f t="shared" si="7"/>
        <v>672</v>
      </c>
      <c r="C52" s="13">
        <f t="shared" si="8"/>
        <v>359</v>
      </c>
      <c r="D52" s="13">
        <f t="shared" si="9"/>
        <v>313</v>
      </c>
      <c r="E52" s="13">
        <f t="shared" si="10"/>
        <v>607</v>
      </c>
      <c r="F52" s="13">
        <v>316</v>
      </c>
      <c r="G52" s="13">
        <v>291</v>
      </c>
      <c r="H52" s="13">
        <f t="shared" si="11"/>
        <v>31</v>
      </c>
      <c r="I52" s="13">
        <v>17</v>
      </c>
      <c r="J52" s="13">
        <v>14</v>
      </c>
      <c r="K52" s="13">
        <f t="shared" si="12"/>
        <v>34</v>
      </c>
      <c r="L52" s="13">
        <v>26</v>
      </c>
      <c r="M52" s="13">
        <v>8</v>
      </c>
      <c r="N52" s="13">
        <f t="shared" si="13"/>
        <v>0</v>
      </c>
      <c r="O52" s="13">
        <v>0</v>
      </c>
      <c r="P52" s="13">
        <v>0</v>
      </c>
    </row>
    <row r="53" spans="1:16" x14ac:dyDescent="0.2">
      <c r="A53" s="5" t="s">
        <v>39</v>
      </c>
      <c r="B53" s="13">
        <f t="shared" si="7"/>
        <v>1012</v>
      </c>
      <c r="C53" s="13">
        <f t="shared" si="8"/>
        <v>518</v>
      </c>
      <c r="D53" s="13">
        <f t="shared" si="9"/>
        <v>494</v>
      </c>
      <c r="E53" s="13">
        <f t="shared" si="10"/>
        <v>920</v>
      </c>
      <c r="F53" s="13">
        <v>463</v>
      </c>
      <c r="G53" s="13">
        <v>457</v>
      </c>
      <c r="H53" s="13">
        <f t="shared" si="11"/>
        <v>44</v>
      </c>
      <c r="I53" s="13">
        <v>21</v>
      </c>
      <c r="J53" s="13">
        <v>23</v>
      </c>
      <c r="K53" s="13">
        <f t="shared" si="12"/>
        <v>44</v>
      </c>
      <c r="L53" s="13">
        <v>30</v>
      </c>
      <c r="M53" s="13">
        <v>14</v>
      </c>
      <c r="N53" s="13">
        <f t="shared" si="13"/>
        <v>4</v>
      </c>
      <c r="O53" s="13">
        <v>4</v>
      </c>
      <c r="P53" s="13">
        <v>0</v>
      </c>
    </row>
    <row r="54" spans="1:16" x14ac:dyDescent="0.2">
      <c r="A54" s="5" t="s">
        <v>40</v>
      </c>
      <c r="B54" s="13">
        <f t="shared" si="7"/>
        <v>792</v>
      </c>
      <c r="C54" s="13">
        <f t="shared" si="8"/>
        <v>443</v>
      </c>
      <c r="D54" s="13">
        <f t="shared" si="9"/>
        <v>349</v>
      </c>
      <c r="E54" s="13">
        <f t="shared" si="10"/>
        <v>735</v>
      </c>
      <c r="F54" s="13">
        <v>401</v>
      </c>
      <c r="G54" s="13">
        <v>334</v>
      </c>
      <c r="H54" s="13">
        <f t="shared" si="11"/>
        <v>35</v>
      </c>
      <c r="I54" s="13">
        <v>22</v>
      </c>
      <c r="J54" s="13">
        <v>13</v>
      </c>
      <c r="K54" s="13">
        <f t="shared" si="12"/>
        <v>18</v>
      </c>
      <c r="L54" s="13">
        <v>16</v>
      </c>
      <c r="M54" s="13">
        <v>2</v>
      </c>
      <c r="N54" s="13">
        <f t="shared" si="13"/>
        <v>4</v>
      </c>
      <c r="O54" s="13">
        <v>4</v>
      </c>
      <c r="P54" s="13">
        <v>0</v>
      </c>
    </row>
    <row r="55" spans="1:16" x14ac:dyDescent="0.2">
      <c r="A55" s="5" t="s">
        <v>41</v>
      </c>
      <c r="B55" s="13">
        <f t="shared" si="7"/>
        <v>356</v>
      </c>
      <c r="C55" s="13">
        <f t="shared" si="8"/>
        <v>198</v>
      </c>
      <c r="D55" s="13">
        <f t="shared" si="9"/>
        <v>158</v>
      </c>
      <c r="E55" s="13">
        <f t="shared" si="10"/>
        <v>338</v>
      </c>
      <c r="F55" s="13">
        <v>187</v>
      </c>
      <c r="G55" s="13">
        <v>151</v>
      </c>
      <c r="H55" s="13">
        <f t="shared" si="11"/>
        <v>10</v>
      </c>
      <c r="I55" s="13">
        <v>6</v>
      </c>
      <c r="J55" s="13">
        <v>4</v>
      </c>
      <c r="K55" s="13">
        <f t="shared" si="12"/>
        <v>6</v>
      </c>
      <c r="L55" s="13">
        <v>3</v>
      </c>
      <c r="M55" s="13">
        <v>3</v>
      </c>
      <c r="N55" s="13">
        <f t="shared" si="13"/>
        <v>2</v>
      </c>
      <c r="O55" s="13">
        <v>2</v>
      </c>
      <c r="P55" s="13">
        <v>0</v>
      </c>
    </row>
    <row r="56" spans="1:16" x14ac:dyDescent="0.2">
      <c r="A56" s="5" t="s">
        <v>42</v>
      </c>
      <c r="B56" s="13">
        <f t="shared" si="7"/>
        <v>144</v>
      </c>
      <c r="C56" s="13">
        <f t="shared" si="8"/>
        <v>60</v>
      </c>
      <c r="D56" s="13">
        <f t="shared" si="9"/>
        <v>84</v>
      </c>
      <c r="E56" s="13">
        <f t="shared" si="10"/>
        <v>138</v>
      </c>
      <c r="F56" s="13">
        <v>59</v>
      </c>
      <c r="G56" s="13">
        <v>79</v>
      </c>
      <c r="H56" s="13">
        <f t="shared" si="11"/>
        <v>5</v>
      </c>
      <c r="I56" s="13">
        <v>0</v>
      </c>
      <c r="J56" s="13">
        <v>5</v>
      </c>
      <c r="K56" s="13">
        <f t="shared" si="12"/>
        <v>1</v>
      </c>
      <c r="L56" s="13">
        <v>1</v>
      </c>
      <c r="M56" s="13">
        <v>0</v>
      </c>
      <c r="N56" s="13">
        <f t="shared" si="13"/>
        <v>0</v>
      </c>
      <c r="O56" s="13">
        <v>0</v>
      </c>
      <c r="P56" s="13">
        <v>0</v>
      </c>
    </row>
    <row r="57" spans="1:16" x14ac:dyDescent="0.2">
      <c r="A57" s="5" t="s">
        <v>35</v>
      </c>
      <c r="B57" s="13">
        <f t="shared" si="7"/>
        <v>27</v>
      </c>
      <c r="C57" s="13">
        <f t="shared" si="8"/>
        <v>12</v>
      </c>
      <c r="D57" s="13">
        <f t="shared" si="9"/>
        <v>15</v>
      </c>
      <c r="E57" s="13">
        <f t="shared" si="10"/>
        <v>25</v>
      </c>
      <c r="F57" s="13">
        <v>10</v>
      </c>
      <c r="G57" s="13">
        <v>15</v>
      </c>
      <c r="H57" s="13">
        <f t="shared" si="11"/>
        <v>0</v>
      </c>
      <c r="I57" s="13">
        <v>0</v>
      </c>
      <c r="J57" s="13">
        <v>0</v>
      </c>
      <c r="K57" s="13">
        <f t="shared" si="12"/>
        <v>2</v>
      </c>
      <c r="L57" s="13">
        <v>2</v>
      </c>
      <c r="M57" s="13">
        <v>0</v>
      </c>
      <c r="N57" s="13">
        <f t="shared" si="13"/>
        <v>0</v>
      </c>
      <c r="O57" s="13">
        <v>0</v>
      </c>
      <c r="P57" s="13">
        <v>0</v>
      </c>
    </row>
    <row r="58" spans="1:16" ht="10.8" thickBot="1" x14ac:dyDescent="0.25">
      <c r="A58" s="5" t="s">
        <v>36</v>
      </c>
      <c r="B58" s="13">
        <f t="shared" si="7"/>
        <v>4428</v>
      </c>
      <c r="C58" s="13">
        <f t="shared" si="8"/>
        <v>2295</v>
      </c>
      <c r="D58" s="13">
        <f t="shared" si="9"/>
        <v>2133</v>
      </c>
      <c r="E58" s="13">
        <f t="shared" si="10"/>
        <v>4009</v>
      </c>
      <c r="F58" s="13">
        <v>2026</v>
      </c>
      <c r="G58" s="13">
        <v>1983</v>
      </c>
      <c r="H58" s="13">
        <f t="shared" si="11"/>
        <v>227</v>
      </c>
      <c r="I58" s="13">
        <v>119</v>
      </c>
      <c r="J58" s="13">
        <v>108</v>
      </c>
      <c r="K58" s="13">
        <f t="shared" si="12"/>
        <v>174</v>
      </c>
      <c r="L58" s="13">
        <v>132</v>
      </c>
      <c r="M58" s="13">
        <v>42</v>
      </c>
      <c r="N58" s="13">
        <f t="shared" si="13"/>
        <v>18</v>
      </c>
      <c r="O58" s="13">
        <v>18</v>
      </c>
      <c r="P58" s="13">
        <v>0</v>
      </c>
    </row>
    <row r="59" spans="1:16" x14ac:dyDescent="0.2">
      <c r="A59" s="19" t="s">
        <v>5</v>
      </c>
      <c r="B59" s="51"/>
      <c r="C59" s="51"/>
      <c r="D59" s="51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</row>
  </sheetData>
  <mergeCells count="5">
    <mergeCell ref="B2:D2"/>
    <mergeCell ref="N2:P2"/>
    <mergeCell ref="K2:M2"/>
    <mergeCell ref="H2:J2"/>
    <mergeCell ref="E2:G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90"/>
  <sheetViews>
    <sheetView view="pageBreakPreview" zoomScale="125" zoomScaleNormal="100" zoomScaleSheetLayoutView="125" workbookViewId="0">
      <selection activeCell="L2" sqref="L2"/>
    </sheetView>
  </sheetViews>
  <sheetFormatPr defaultRowHeight="10.199999999999999" customHeight="1" x14ac:dyDescent="0.2"/>
  <cols>
    <col min="1" max="1" width="18.88671875" style="5" customWidth="1"/>
    <col min="2" max="11" width="8.21875" style="5" customWidth="1"/>
    <col min="12" max="12" width="14.6640625" style="5" customWidth="1"/>
    <col min="13" max="18" width="5" style="5" customWidth="1"/>
    <col min="19" max="27" width="4.109375" style="5" customWidth="1"/>
    <col min="28" max="16384" width="8.88671875" style="5"/>
  </cols>
  <sheetData>
    <row r="1" spans="1:27" ht="10.199999999999999" customHeight="1" thickBot="1" x14ac:dyDescent="0.25">
      <c r="A1" s="5" t="s">
        <v>295</v>
      </c>
      <c r="B1" s="13"/>
      <c r="C1" s="13"/>
      <c r="D1" s="13"/>
      <c r="E1" s="13"/>
      <c r="F1" s="13"/>
      <c r="G1" s="13"/>
      <c r="H1" s="13"/>
      <c r="I1" s="13"/>
      <c r="J1" s="13"/>
      <c r="L1" s="5" t="s">
        <v>296</v>
      </c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7" ht="10.199999999999999" customHeight="1" thickBot="1" x14ac:dyDescent="0.25">
      <c r="A2" s="45"/>
      <c r="B2" s="74" t="s">
        <v>44</v>
      </c>
      <c r="C2" s="74"/>
      <c r="D2" s="74"/>
      <c r="E2" s="74" t="s">
        <v>16</v>
      </c>
      <c r="F2" s="74"/>
      <c r="G2" s="74"/>
      <c r="H2" s="74" t="s">
        <v>45</v>
      </c>
      <c r="I2" s="74"/>
      <c r="J2" s="74"/>
      <c r="L2" s="45"/>
      <c r="M2" s="74" t="s">
        <v>44</v>
      </c>
      <c r="N2" s="74"/>
      <c r="O2" s="74"/>
      <c r="P2" s="74" t="s">
        <v>16</v>
      </c>
      <c r="Q2" s="74"/>
      <c r="R2" s="74"/>
      <c r="S2" s="74" t="s">
        <v>17</v>
      </c>
      <c r="T2" s="74"/>
      <c r="U2" s="74"/>
      <c r="V2" s="74" t="s">
        <v>18</v>
      </c>
      <c r="W2" s="74"/>
      <c r="X2" s="74"/>
      <c r="Y2" s="74" t="s">
        <v>45</v>
      </c>
      <c r="Z2" s="74"/>
      <c r="AA2" s="75"/>
    </row>
    <row r="3" spans="1:27" ht="10.199999999999999" customHeight="1" thickBot="1" x14ac:dyDescent="0.25">
      <c r="A3" s="31"/>
      <c r="B3" s="10" t="s">
        <v>43</v>
      </c>
      <c r="C3" s="10" t="s">
        <v>7</v>
      </c>
      <c r="D3" s="10" t="s">
        <v>8</v>
      </c>
      <c r="E3" s="10" t="s">
        <v>43</v>
      </c>
      <c r="F3" s="10" t="s">
        <v>7</v>
      </c>
      <c r="G3" s="10" t="s">
        <v>8</v>
      </c>
      <c r="H3" s="10" t="s">
        <v>43</v>
      </c>
      <c r="I3" s="10" t="s">
        <v>7</v>
      </c>
      <c r="J3" s="10" t="s">
        <v>8</v>
      </c>
      <c r="L3" s="31"/>
      <c r="M3" s="10" t="s">
        <v>43</v>
      </c>
      <c r="N3" s="10" t="s">
        <v>7</v>
      </c>
      <c r="O3" s="10" t="s">
        <v>8</v>
      </c>
      <c r="P3" s="10" t="s">
        <v>43</v>
      </c>
      <c r="Q3" s="10" t="s">
        <v>7</v>
      </c>
      <c r="R3" s="10" t="s">
        <v>8</v>
      </c>
      <c r="S3" s="10" t="s">
        <v>43</v>
      </c>
      <c r="T3" s="10" t="s">
        <v>7</v>
      </c>
      <c r="U3" s="10" t="s">
        <v>8</v>
      </c>
      <c r="V3" s="10" t="s">
        <v>43</v>
      </c>
      <c r="W3" s="10" t="s">
        <v>7</v>
      </c>
      <c r="X3" s="10" t="s">
        <v>8</v>
      </c>
      <c r="Y3" s="10" t="s">
        <v>43</v>
      </c>
      <c r="Z3" s="10" t="s">
        <v>7</v>
      </c>
      <c r="AA3" s="50" t="s">
        <v>8</v>
      </c>
    </row>
    <row r="4" spans="1:27" ht="10.199999999999999" customHeight="1" x14ac:dyDescent="0.2">
      <c r="A4" s="42" t="s">
        <v>47</v>
      </c>
      <c r="L4" s="42" t="s">
        <v>47</v>
      </c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</row>
    <row r="5" spans="1:27" ht="10.199999999999999" customHeight="1" x14ac:dyDescent="0.2">
      <c r="A5" s="42"/>
      <c r="L5" s="42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</row>
    <row r="6" spans="1:27" ht="10.199999999999999" customHeight="1" x14ac:dyDescent="0.2">
      <c r="A6" s="5" t="s">
        <v>0</v>
      </c>
      <c r="B6" s="5">
        <f>C6+D6</f>
        <v>2819</v>
      </c>
      <c r="C6" s="5">
        <f>SUM(C7:C23)-C8</f>
        <v>1444</v>
      </c>
      <c r="D6" s="5">
        <f>SUM(D7:D23)-D8</f>
        <v>1375</v>
      </c>
      <c r="E6" s="5">
        <f>F6+G6</f>
        <v>2799</v>
      </c>
      <c r="F6" s="5">
        <f>SUM(F7:F23)-F8</f>
        <v>1433</v>
      </c>
      <c r="G6" s="5">
        <f>SUM(G7:G23)-G8</f>
        <v>1366</v>
      </c>
      <c r="H6" s="5">
        <f>B6-E6</f>
        <v>20</v>
      </c>
      <c r="I6" s="5">
        <f t="shared" ref="I6:J6" si="0">C6-F6</f>
        <v>11</v>
      </c>
      <c r="J6" s="5">
        <f t="shared" si="0"/>
        <v>9</v>
      </c>
      <c r="L6" s="5" t="s">
        <v>0</v>
      </c>
      <c r="M6" s="13">
        <f>P6+S6+V6+Y6</f>
        <v>2597</v>
      </c>
      <c r="N6" s="13">
        <f>Q6+T6+W6+Z6</f>
        <v>1311</v>
      </c>
      <c r="O6" s="13">
        <f>R6+U6+X6+AA6</f>
        <v>1286</v>
      </c>
      <c r="P6" s="13">
        <f>Q6+R6</f>
        <v>2532</v>
      </c>
      <c r="Q6" s="13">
        <f>SUM(Q7:Q23)-Q8</f>
        <v>1279</v>
      </c>
      <c r="R6" s="13">
        <f>SUM(R7:R23)-R8</f>
        <v>1253</v>
      </c>
      <c r="S6" s="13">
        <f>T6+U6</f>
        <v>64</v>
      </c>
      <c r="T6" s="13">
        <f>SUM(T7:T23)-T8</f>
        <v>31</v>
      </c>
      <c r="U6" s="13">
        <f>SUM(U7:U23)-U8</f>
        <v>33</v>
      </c>
      <c r="V6" s="13">
        <f>W6+X6</f>
        <v>0</v>
      </c>
      <c r="W6" s="13">
        <f>SUM(W7:W23)-W8</f>
        <v>0</v>
      </c>
      <c r="X6" s="13">
        <f>SUM(X7:X23)-X8</f>
        <v>0</v>
      </c>
      <c r="Y6" s="13">
        <f>Z6+AA6</f>
        <v>1</v>
      </c>
      <c r="Z6" s="13">
        <f>SUM(Z7:Z23)-Z8</f>
        <v>1</v>
      </c>
      <c r="AA6" s="13">
        <f>SUM(AA7:AA23)-AA8</f>
        <v>0</v>
      </c>
    </row>
    <row r="7" spans="1:27" ht="10.199999999999999" customHeight="1" x14ac:dyDescent="0.2">
      <c r="A7" s="5" t="s">
        <v>20</v>
      </c>
      <c r="B7" s="5">
        <f t="shared" ref="B7:B23" si="1">C7+D7</f>
        <v>497</v>
      </c>
      <c r="C7" s="5">
        <v>260</v>
      </c>
      <c r="D7" s="5">
        <v>237</v>
      </c>
      <c r="E7" s="5">
        <f t="shared" ref="E7:E23" si="2">F7+G7</f>
        <v>494</v>
      </c>
      <c r="F7" s="5">
        <v>259</v>
      </c>
      <c r="G7" s="5">
        <v>235</v>
      </c>
      <c r="H7" s="5">
        <f t="shared" ref="H7:H23" si="3">B7-E7</f>
        <v>3</v>
      </c>
      <c r="I7" s="5">
        <f t="shared" ref="I7:I23" si="4">C7-F7</f>
        <v>1</v>
      </c>
      <c r="J7" s="5">
        <f t="shared" ref="J7:J23" si="5">D7-G7</f>
        <v>2</v>
      </c>
      <c r="L7" s="5" t="s">
        <v>20</v>
      </c>
      <c r="M7" s="13">
        <f t="shared" ref="M7:O24" si="6">P7+S7+V7+Y7</f>
        <v>444</v>
      </c>
      <c r="N7" s="13">
        <f t="shared" si="6"/>
        <v>226</v>
      </c>
      <c r="O7" s="13">
        <f t="shared" si="6"/>
        <v>218</v>
      </c>
      <c r="P7" s="13">
        <f t="shared" ref="P7:P24" si="7">Q7+R7</f>
        <v>424</v>
      </c>
      <c r="Q7" s="13">
        <v>217</v>
      </c>
      <c r="R7" s="13">
        <v>207</v>
      </c>
      <c r="S7" s="13">
        <f t="shared" ref="S7:S24" si="8">T7+U7</f>
        <v>20</v>
      </c>
      <c r="T7" s="13">
        <v>9</v>
      </c>
      <c r="U7" s="13">
        <v>11</v>
      </c>
      <c r="V7" s="13">
        <f t="shared" ref="V7:V24" si="9">W7+X7</f>
        <v>0</v>
      </c>
      <c r="W7" s="13">
        <v>0</v>
      </c>
      <c r="X7" s="13">
        <v>0</v>
      </c>
      <c r="Y7" s="13">
        <f t="shared" ref="Y7:Y24" si="10">Z7+AA7</f>
        <v>0</v>
      </c>
      <c r="Z7" s="13">
        <v>0</v>
      </c>
      <c r="AA7" s="13">
        <v>0</v>
      </c>
    </row>
    <row r="8" spans="1:27" ht="10.199999999999999" customHeight="1" x14ac:dyDescent="0.2">
      <c r="A8" s="5" t="s">
        <v>21</v>
      </c>
      <c r="B8" s="5">
        <f t="shared" si="1"/>
        <v>109</v>
      </c>
      <c r="C8" s="5">
        <v>54</v>
      </c>
      <c r="D8" s="5">
        <v>55</v>
      </c>
      <c r="E8" s="5">
        <f t="shared" si="2"/>
        <v>108</v>
      </c>
      <c r="F8" s="5">
        <v>54</v>
      </c>
      <c r="G8" s="5">
        <v>54</v>
      </c>
      <c r="H8" s="5">
        <f t="shared" si="3"/>
        <v>1</v>
      </c>
      <c r="I8" s="5">
        <f t="shared" si="4"/>
        <v>0</v>
      </c>
      <c r="J8" s="5">
        <f t="shared" si="5"/>
        <v>1</v>
      </c>
      <c r="L8" s="5" t="s">
        <v>21</v>
      </c>
      <c r="M8" s="13">
        <f t="shared" si="6"/>
        <v>96</v>
      </c>
      <c r="N8" s="13">
        <f t="shared" si="6"/>
        <v>50</v>
      </c>
      <c r="O8" s="13">
        <f t="shared" si="6"/>
        <v>46</v>
      </c>
      <c r="P8" s="13">
        <f t="shared" si="7"/>
        <v>93</v>
      </c>
      <c r="Q8" s="13">
        <v>49</v>
      </c>
      <c r="R8" s="13">
        <v>44</v>
      </c>
      <c r="S8" s="13">
        <f t="shared" si="8"/>
        <v>3</v>
      </c>
      <c r="T8" s="13">
        <v>1</v>
      </c>
      <c r="U8" s="13">
        <v>2</v>
      </c>
      <c r="V8" s="13">
        <f t="shared" si="9"/>
        <v>0</v>
      </c>
      <c r="W8" s="13">
        <v>0</v>
      </c>
      <c r="X8" s="13">
        <v>0</v>
      </c>
      <c r="Y8" s="13">
        <f t="shared" si="10"/>
        <v>0</v>
      </c>
      <c r="Z8" s="13">
        <v>0</v>
      </c>
      <c r="AA8" s="13">
        <v>0</v>
      </c>
    </row>
    <row r="9" spans="1:27" ht="10.199999999999999" customHeight="1" x14ac:dyDescent="0.2">
      <c r="A9" s="5" t="s">
        <v>22</v>
      </c>
      <c r="B9" s="5">
        <f t="shared" si="1"/>
        <v>424</v>
      </c>
      <c r="C9" s="5">
        <v>235</v>
      </c>
      <c r="D9" s="5">
        <v>189</v>
      </c>
      <c r="E9" s="5">
        <f t="shared" si="2"/>
        <v>418</v>
      </c>
      <c r="F9" s="5">
        <v>230</v>
      </c>
      <c r="G9" s="5">
        <v>188</v>
      </c>
      <c r="H9" s="5">
        <f t="shared" si="3"/>
        <v>6</v>
      </c>
      <c r="I9" s="5">
        <f t="shared" si="4"/>
        <v>5</v>
      </c>
      <c r="J9" s="5">
        <f t="shared" si="5"/>
        <v>1</v>
      </c>
      <c r="L9" s="5" t="s">
        <v>22</v>
      </c>
      <c r="M9" s="13">
        <f t="shared" si="6"/>
        <v>382</v>
      </c>
      <c r="N9" s="13">
        <f t="shared" si="6"/>
        <v>196</v>
      </c>
      <c r="O9" s="13">
        <f t="shared" si="6"/>
        <v>186</v>
      </c>
      <c r="P9" s="13">
        <f t="shared" si="7"/>
        <v>370</v>
      </c>
      <c r="Q9" s="13">
        <v>189</v>
      </c>
      <c r="R9" s="13">
        <v>181</v>
      </c>
      <c r="S9" s="13">
        <f t="shared" si="8"/>
        <v>12</v>
      </c>
      <c r="T9" s="13">
        <v>7</v>
      </c>
      <c r="U9" s="13">
        <v>5</v>
      </c>
      <c r="V9" s="13">
        <f t="shared" si="9"/>
        <v>0</v>
      </c>
      <c r="W9" s="13">
        <v>0</v>
      </c>
      <c r="X9" s="13">
        <v>0</v>
      </c>
      <c r="Y9" s="13">
        <f t="shared" si="10"/>
        <v>0</v>
      </c>
      <c r="Z9" s="13">
        <v>0</v>
      </c>
      <c r="AA9" s="13">
        <v>0</v>
      </c>
    </row>
    <row r="10" spans="1:27" ht="10.199999999999999" customHeight="1" x14ac:dyDescent="0.2">
      <c r="A10" s="5" t="s">
        <v>23</v>
      </c>
      <c r="B10" s="5">
        <f t="shared" si="1"/>
        <v>400</v>
      </c>
      <c r="C10" s="5">
        <v>206</v>
      </c>
      <c r="D10" s="5">
        <v>194</v>
      </c>
      <c r="E10" s="5">
        <f t="shared" si="2"/>
        <v>395</v>
      </c>
      <c r="F10" s="5">
        <v>204</v>
      </c>
      <c r="G10" s="5">
        <v>191</v>
      </c>
      <c r="H10" s="5">
        <f t="shared" si="3"/>
        <v>5</v>
      </c>
      <c r="I10" s="5">
        <f t="shared" si="4"/>
        <v>2</v>
      </c>
      <c r="J10" s="5">
        <f t="shared" si="5"/>
        <v>3</v>
      </c>
      <c r="L10" s="5" t="s">
        <v>23</v>
      </c>
      <c r="M10" s="13">
        <f t="shared" si="6"/>
        <v>348</v>
      </c>
      <c r="N10" s="13">
        <f t="shared" si="6"/>
        <v>181</v>
      </c>
      <c r="O10" s="13">
        <f t="shared" si="6"/>
        <v>167</v>
      </c>
      <c r="P10" s="13">
        <f t="shared" si="7"/>
        <v>340</v>
      </c>
      <c r="Q10" s="13">
        <v>176</v>
      </c>
      <c r="R10" s="13">
        <v>164</v>
      </c>
      <c r="S10" s="13">
        <f t="shared" si="8"/>
        <v>8</v>
      </c>
      <c r="T10" s="13">
        <v>5</v>
      </c>
      <c r="U10" s="13">
        <v>3</v>
      </c>
      <c r="V10" s="13">
        <f t="shared" si="9"/>
        <v>0</v>
      </c>
      <c r="W10" s="13">
        <v>0</v>
      </c>
      <c r="X10" s="13">
        <v>0</v>
      </c>
      <c r="Y10" s="13">
        <f t="shared" si="10"/>
        <v>0</v>
      </c>
      <c r="Z10" s="13">
        <v>0</v>
      </c>
      <c r="AA10" s="13">
        <v>0</v>
      </c>
    </row>
    <row r="11" spans="1:27" ht="10.199999999999999" customHeight="1" x14ac:dyDescent="0.2">
      <c r="A11" s="5" t="s">
        <v>46</v>
      </c>
      <c r="B11" s="5">
        <f t="shared" si="1"/>
        <v>294</v>
      </c>
      <c r="C11" s="5">
        <v>152</v>
      </c>
      <c r="D11" s="5">
        <v>142</v>
      </c>
      <c r="E11" s="5">
        <f t="shared" si="2"/>
        <v>291</v>
      </c>
      <c r="F11" s="5">
        <v>151</v>
      </c>
      <c r="G11" s="5">
        <v>140</v>
      </c>
      <c r="H11" s="5">
        <f t="shared" si="3"/>
        <v>3</v>
      </c>
      <c r="I11" s="5">
        <f t="shared" si="4"/>
        <v>1</v>
      </c>
      <c r="J11" s="5">
        <f t="shared" si="5"/>
        <v>2</v>
      </c>
      <c r="L11" s="5" t="s">
        <v>46</v>
      </c>
      <c r="M11" s="13">
        <f>P11+S11+V11+Y11</f>
        <v>249</v>
      </c>
      <c r="N11" s="13">
        <f>Q11+T11+W11+Z11</f>
        <v>134</v>
      </c>
      <c r="O11" s="13">
        <f>R11+U11+X11+AA11</f>
        <v>115</v>
      </c>
      <c r="P11" s="13">
        <f>Q11+R11</f>
        <v>239</v>
      </c>
      <c r="Q11" s="13">
        <v>129</v>
      </c>
      <c r="R11" s="13">
        <v>110</v>
      </c>
      <c r="S11" s="13">
        <f>T11+U11</f>
        <v>10</v>
      </c>
      <c r="T11" s="13">
        <v>5</v>
      </c>
      <c r="U11" s="13">
        <v>5</v>
      </c>
      <c r="V11" s="13">
        <f>W11+X11</f>
        <v>0</v>
      </c>
      <c r="W11" s="13">
        <v>0</v>
      </c>
      <c r="X11" s="13">
        <v>0</v>
      </c>
      <c r="Y11" s="13">
        <f>Z11+AA11</f>
        <v>0</v>
      </c>
      <c r="Z11" s="13">
        <v>0</v>
      </c>
      <c r="AA11" s="13">
        <v>0</v>
      </c>
    </row>
    <row r="12" spans="1:27" ht="10.199999999999999" customHeight="1" x14ac:dyDescent="0.2">
      <c r="A12" s="5" t="s">
        <v>24</v>
      </c>
      <c r="B12" s="5">
        <f t="shared" si="1"/>
        <v>202</v>
      </c>
      <c r="C12" s="5">
        <v>103</v>
      </c>
      <c r="D12" s="5">
        <v>99</v>
      </c>
      <c r="E12" s="5">
        <f t="shared" si="2"/>
        <v>202</v>
      </c>
      <c r="F12" s="5">
        <v>103</v>
      </c>
      <c r="G12" s="5">
        <v>99</v>
      </c>
      <c r="H12" s="5">
        <f t="shared" si="3"/>
        <v>0</v>
      </c>
      <c r="I12" s="5">
        <f t="shared" si="4"/>
        <v>0</v>
      </c>
      <c r="J12" s="5">
        <f t="shared" si="5"/>
        <v>0</v>
      </c>
      <c r="L12" s="5" t="s">
        <v>24</v>
      </c>
      <c r="M12" s="13">
        <f t="shared" si="6"/>
        <v>212</v>
      </c>
      <c r="N12" s="13">
        <f t="shared" si="6"/>
        <v>89</v>
      </c>
      <c r="O12" s="13">
        <f t="shared" si="6"/>
        <v>123</v>
      </c>
      <c r="P12" s="13">
        <f t="shared" si="7"/>
        <v>209</v>
      </c>
      <c r="Q12" s="13">
        <v>87</v>
      </c>
      <c r="R12" s="13">
        <v>122</v>
      </c>
      <c r="S12" s="13">
        <f t="shared" si="8"/>
        <v>3</v>
      </c>
      <c r="T12" s="13">
        <v>2</v>
      </c>
      <c r="U12" s="13">
        <v>1</v>
      </c>
      <c r="V12" s="13">
        <f t="shared" si="9"/>
        <v>0</v>
      </c>
      <c r="W12" s="13">
        <v>0</v>
      </c>
      <c r="X12" s="13">
        <v>0</v>
      </c>
      <c r="Y12" s="13">
        <f t="shared" si="10"/>
        <v>0</v>
      </c>
      <c r="Z12" s="13">
        <v>0</v>
      </c>
      <c r="AA12" s="13">
        <v>0</v>
      </c>
    </row>
    <row r="13" spans="1:27" ht="10.199999999999999" customHeight="1" x14ac:dyDescent="0.2">
      <c r="A13" s="5" t="s">
        <v>25</v>
      </c>
      <c r="B13" s="5">
        <f t="shared" si="1"/>
        <v>197</v>
      </c>
      <c r="C13" s="5">
        <v>101</v>
      </c>
      <c r="D13" s="5">
        <v>96</v>
      </c>
      <c r="E13" s="5">
        <f t="shared" si="2"/>
        <v>197</v>
      </c>
      <c r="F13" s="5">
        <v>101</v>
      </c>
      <c r="G13" s="5">
        <v>96</v>
      </c>
      <c r="H13" s="5">
        <f t="shared" si="3"/>
        <v>0</v>
      </c>
      <c r="I13" s="5">
        <f t="shared" si="4"/>
        <v>0</v>
      </c>
      <c r="J13" s="5">
        <f t="shared" si="5"/>
        <v>0</v>
      </c>
      <c r="L13" s="5" t="s">
        <v>25</v>
      </c>
      <c r="M13" s="13">
        <f t="shared" si="6"/>
        <v>214</v>
      </c>
      <c r="N13" s="13">
        <f t="shared" si="6"/>
        <v>107</v>
      </c>
      <c r="O13" s="13">
        <f t="shared" si="6"/>
        <v>107</v>
      </c>
      <c r="P13" s="13">
        <f t="shared" si="7"/>
        <v>211</v>
      </c>
      <c r="Q13" s="13">
        <v>106</v>
      </c>
      <c r="R13" s="13">
        <v>105</v>
      </c>
      <c r="S13" s="13">
        <f t="shared" si="8"/>
        <v>3</v>
      </c>
      <c r="T13" s="13">
        <v>1</v>
      </c>
      <c r="U13" s="13">
        <v>2</v>
      </c>
      <c r="V13" s="13">
        <f t="shared" si="9"/>
        <v>0</v>
      </c>
      <c r="W13" s="13">
        <v>0</v>
      </c>
      <c r="X13" s="13">
        <v>0</v>
      </c>
      <c r="Y13" s="13">
        <f t="shared" si="10"/>
        <v>0</v>
      </c>
      <c r="Z13" s="13">
        <v>0</v>
      </c>
      <c r="AA13" s="13">
        <v>0</v>
      </c>
    </row>
    <row r="14" spans="1:27" ht="10.199999999999999" customHeight="1" x14ac:dyDescent="0.2">
      <c r="A14" s="5" t="s">
        <v>26</v>
      </c>
      <c r="B14" s="5">
        <f t="shared" si="1"/>
        <v>146</v>
      </c>
      <c r="C14" s="5">
        <v>67</v>
      </c>
      <c r="D14" s="5">
        <v>79</v>
      </c>
      <c r="E14" s="5">
        <f t="shared" si="2"/>
        <v>146</v>
      </c>
      <c r="F14" s="5">
        <v>67</v>
      </c>
      <c r="G14" s="5">
        <v>79</v>
      </c>
      <c r="H14" s="5">
        <f t="shared" si="3"/>
        <v>0</v>
      </c>
      <c r="I14" s="5">
        <f t="shared" si="4"/>
        <v>0</v>
      </c>
      <c r="J14" s="5">
        <f t="shared" si="5"/>
        <v>0</v>
      </c>
      <c r="L14" s="5" t="s">
        <v>26</v>
      </c>
      <c r="M14" s="13">
        <f t="shared" si="6"/>
        <v>101</v>
      </c>
      <c r="N14" s="13">
        <f t="shared" si="6"/>
        <v>53</v>
      </c>
      <c r="O14" s="13">
        <f t="shared" si="6"/>
        <v>48</v>
      </c>
      <c r="P14" s="13">
        <f t="shared" si="7"/>
        <v>98</v>
      </c>
      <c r="Q14" s="13">
        <v>53</v>
      </c>
      <c r="R14" s="13">
        <v>45</v>
      </c>
      <c r="S14" s="13">
        <f t="shared" si="8"/>
        <v>3</v>
      </c>
      <c r="T14" s="13">
        <v>0</v>
      </c>
      <c r="U14" s="13">
        <v>3</v>
      </c>
      <c r="V14" s="13">
        <f t="shared" si="9"/>
        <v>0</v>
      </c>
      <c r="W14" s="13">
        <v>0</v>
      </c>
      <c r="X14" s="13">
        <v>0</v>
      </c>
      <c r="Y14" s="13">
        <f t="shared" si="10"/>
        <v>0</v>
      </c>
      <c r="Z14" s="13">
        <v>0</v>
      </c>
      <c r="AA14" s="13">
        <v>0</v>
      </c>
    </row>
    <row r="15" spans="1:27" ht="10.199999999999999" customHeight="1" x14ac:dyDescent="0.2">
      <c r="A15" s="5" t="s">
        <v>27</v>
      </c>
      <c r="B15" s="5">
        <f t="shared" si="1"/>
        <v>167</v>
      </c>
      <c r="C15" s="5">
        <v>94</v>
      </c>
      <c r="D15" s="5">
        <v>73</v>
      </c>
      <c r="E15" s="5">
        <f t="shared" si="2"/>
        <v>167</v>
      </c>
      <c r="F15" s="5">
        <v>94</v>
      </c>
      <c r="G15" s="5">
        <v>73</v>
      </c>
      <c r="H15" s="5">
        <f t="shared" si="3"/>
        <v>0</v>
      </c>
      <c r="I15" s="5">
        <f t="shared" si="4"/>
        <v>0</v>
      </c>
      <c r="J15" s="5">
        <f t="shared" si="5"/>
        <v>0</v>
      </c>
      <c r="L15" s="5" t="s">
        <v>27</v>
      </c>
      <c r="M15" s="13">
        <f t="shared" si="6"/>
        <v>160</v>
      </c>
      <c r="N15" s="13">
        <f t="shared" si="6"/>
        <v>84</v>
      </c>
      <c r="O15" s="13">
        <f t="shared" si="6"/>
        <v>76</v>
      </c>
      <c r="P15" s="13">
        <f t="shared" si="7"/>
        <v>157</v>
      </c>
      <c r="Q15" s="13">
        <v>82</v>
      </c>
      <c r="R15" s="13">
        <v>75</v>
      </c>
      <c r="S15" s="13">
        <f t="shared" si="8"/>
        <v>3</v>
      </c>
      <c r="T15" s="13">
        <v>2</v>
      </c>
      <c r="U15" s="13">
        <v>1</v>
      </c>
      <c r="V15" s="13">
        <f t="shared" si="9"/>
        <v>0</v>
      </c>
      <c r="W15" s="13">
        <v>0</v>
      </c>
      <c r="X15" s="13">
        <v>0</v>
      </c>
      <c r="Y15" s="13">
        <f t="shared" si="10"/>
        <v>0</v>
      </c>
      <c r="Z15" s="13">
        <v>0</v>
      </c>
      <c r="AA15" s="13">
        <v>0</v>
      </c>
    </row>
    <row r="16" spans="1:27" ht="10.199999999999999" customHeight="1" x14ac:dyDescent="0.2">
      <c r="A16" s="5" t="s">
        <v>28</v>
      </c>
      <c r="B16" s="5">
        <f t="shared" si="1"/>
        <v>90</v>
      </c>
      <c r="C16" s="5">
        <v>39</v>
      </c>
      <c r="D16" s="5">
        <v>51</v>
      </c>
      <c r="E16" s="5">
        <f t="shared" si="2"/>
        <v>90</v>
      </c>
      <c r="F16" s="5">
        <v>39</v>
      </c>
      <c r="G16" s="5">
        <v>51</v>
      </c>
      <c r="H16" s="5">
        <f t="shared" si="3"/>
        <v>0</v>
      </c>
      <c r="I16" s="5">
        <f t="shared" si="4"/>
        <v>0</v>
      </c>
      <c r="J16" s="5">
        <f t="shared" si="5"/>
        <v>0</v>
      </c>
      <c r="L16" s="5" t="s">
        <v>28</v>
      </c>
      <c r="M16" s="13">
        <f t="shared" si="6"/>
        <v>89</v>
      </c>
      <c r="N16" s="13">
        <f t="shared" si="6"/>
        <v>43</v>
      </c>
      <c r="O16" s="13">
        <f t="shared" si="6"/>
        <v>46</v>
      </c>
      <c r="P16" s="13">
        <f t="shared" si="7"/>
        <v>88</v>
      </c>
      <c r="Q16" s="13">
        <v>43</v>
      </c>
      <c r="R16" s="13">
        <v>45</v>
      </c>
      <c r="S16" s="13">
        <f t="shared" si="8"/>
        <v>1</v>
      </c>
      <c r="T16" s="13">
        <v>0</v>
      </c>
      <c r="U16" s="13">
        <v>1</v>
      </c>
      <c r="V16" s="13">
        <f t="shared" si="9"/>
        <v>0</v>
      </c>
      <c r="W16" s="13">
        <v>0</v>
      </c>
      <c r="X16" s="13">
        <v>0</v>
      </c>
      <c r="Y16" s="13">
        <f t="shared" si="10"/>
        <v>0</v>
      </c>
      <c r="Z16" s="13">
        <v>0</v>
      </c>
      <c r="AA16" s="13">
        <v>0</v>
      </c>
    </row>
    <row r="17" spans="1:27" ht="10.199999999999999" customHeight="1" x14ac:dyDescent="0.2">
      <c r="A17" s="5" t="s">
        <v>29</v>
      </c>
      <c r="B17" s="5">
        <f t="shared" si="1"/>
        <v>91</v>
      </c>
      <c r="C17" s="5">
        <v>46</v>
      </c>
      <c r="D17" s="5">
        <v>45</v>
      </c>
      <c r="E17" s="5">
        <f t="shared" si="2"/>
        <v>90</v>
      </c>
      <c r="F17" s="5">
        <v>45</v>
      </c>
      <c r="G17" s="5">
        <v>45</v>
      </c>
      <c r="H17" s="5">
        <f t="shared" si="3"/>
        <v>1</v>
      </c>
      <c r="I17" s="5">
        <f t="shared" si="4"/>
        <v>1</v>
      </c>
      <c r="J17" s="5">
        <f t="shared" si="5"/>
        <v>0</v>
      </c>
      <c r="L17" s="5" t="s">
        <v>29</v>
      </c>
      <c r="M17" s="13">
        <f t="shared" si="6"/>
        <v>109</v>
      </c>
      <c r="N17" s="13">
        <f t="shared" si="6"/>
        <v>51</v>
      </c>
      <c r="O17" s="13">
        <f t="shared" si="6"/>
        <v>58</v>
      </c>
      <c r="P17" s="13">
        <f t="shared" si="7"/>
        <v>108</v>
      </c>
      <c r="Q17" s="13">
        <v>50</v>
      </c>
      <c r="R17" s="13">
        <v>58</v>
      </c>
      <c r="S17" s="13">
        <f t="shared" si="8"/>
        <v>0</v>
      </c>
      <c r="T17" s="13">
        <v>0</v>
      </c>
      <c r="U17" s="13">
        <v>0</v>
      </c>
      <c r="V17" s="13">
        <f t="shared" si="9"/>
        <v>0</v>
      </c>
      <c r="W17" s="13">
        <v>0</v>
      </c>
      <c r="X17" s="13">
        <v>0</v>
      </c>
      <c r="Y17" s="13">
        <f t="shared" si="10"/>
        <v>1</v>
      </c>
      <c r="Z17" s="13">
        <v>1</v>
      </c>
      <c r="AA17" s="13">
        <v>0</v>
      </c>
    </row>
    <row r="18" spans="1:27" ht="10.199999999999999" customHeight="1" x14ac:dyDescent="0.2">
      <c r="A18" s="5" t="s">
        <v>30</v>
      </c>
      <c r="B18" s="5">
        <f t="shared" si="1"/>
        <v>87</v>
      </c>
      <c r="C18" s="5">
        <v>34</v>
      </c>
      <c r="D18" s="5">
        <v>53</v>
      </c>
      <c r="E18" s="5">
        <f t="shared" si="2"/>
        <v>85</v>
      </c>
      <c r="F18" s="5">
        <v>33</v>
      </c>
      <c r="G18" s="5">
        <v>52</v>
      </c>
      <c r="H18" s="5">
        <f t="shared" si="3"/>
        <v>2</v>
      </c>
      <c r="I18" s="5">
        <f t="shared" si="4"/>
        <v>1</v>
      </c>
      <c r="J18" s="5">
        <f t="shared" si="5"/>
        <v>1</v>
      </c>
      <c r="L18" s="5" t="s">
        <v>30</v>
      </c>
      <c r="M18" s="13">
        <f t="shared" si="6"/>
        <v>70</v>
      </c>
      <c r="N18" s="13">
        <f t="shared" si="6"/>
        <v>34</v>
      </c>
      <c r="O18" s="13">
        <f t="shared" si="6"/>
        <v>36</v>
      </c>
      <c r="P18" s="13">
        <f t="shared" si="7"/>
        <v>69</v>
      </c>
      <c r="Q18" s="13">
        <v>34</v>
      </c>
      <c r="R18" s="13">
        <v>35</v>
      </c>
      <c r="S18" s="13">
        <f t="shared" si="8"/>
        <v>1</v>
      </c>
      <c r="T18" s="13">
        <v>0</v>
      </c>
      <c r="U18" s="13">
        <v>1</v>
      </c>
      <c r="V18" s="13">
        <f t="shared" si="9"/>
        <v>0</v>
      </c>
      <c r="W18" s="13">
        <v>0</v>
      </c>
      <c r="X18" s="13">
        <v>0</v>
      </c>
      <c r="Y18" s="13">
        <f t="shared" si="10"/>
        <v>0</v>
      </c>
      <c r="Z18" s="13">
        <v>0</v>
      </c>
      <c r="AA18" s="13">
        <v>0</v>
      </c>
    </row>
    <row r="19" spans="1:27" ht="10.199999999999999" customHeight="1" x14ac:dyDescent="0.2">
      <c r="A19" s="5" t="s">
        <v>31</v>
      </c>
      <c r="B19" s="5">
        <f t="shared" si="1"/>
        <v>51</v>
      </c>
      <c r="C19" s="5">
        <v>25</v>
      </c>
      <c r="D19" s="5">
        <v>26</v>
      </c>
      <c r="E19" s="5">
        <f t="shared" si="2"/>
        <v>51</v>
      </c>
      <c r="F19" s="5">
        <v>25</v>
      </c>
      <c r="G19" s="5">
        <v>26</v>
      </c>
      <c r="H19" s="5">
        <f t="shared" si="3"/>
        <v>0</v>
      </c>
      <c r="I19" s="5">
        <f t="shared" si="4"/>
        <v>0</v>
      </c>
      <c r="J19" s="5">
        <f t="shared" si="5"/>
        <v>0</v>
      </c>
      <c r="L19" s="5" t="s">
        <v>31</v>
      </c>
      <c r="M19" s="13">
        <f t="shared" si="6"/>
        <v>87</v>
      </c>
      <c r="N19" s="13">
        <f t="shared" si="6"/>
        <v>48</v>
      </c>
      <c r="O19" s="13">
        <f t="shared" si="6"/>
        <v>39</v>
      </c>
      <c r="P19" s="13">
        <f t="shared" si="7"/>
        <v>87</v>
      </c>
      <c r="Q19" s="13">
        <v>48</v>
      </c>
      <c r="R19" s="13">
        <v>39</v>
      </c>
      <c r="S19" s="13">
        <f t="shared" si="8"/>
        <v>0</v>
      </c>
      <c r="T19" s="13">
        <v>0</v>
      </c>
      <c r="U19" s="13">
        <v>0</v>
      </c>
      <c r="V19" s="13">
        <f t="shared" si="9"/>
        <v>0</v>
      </c>
      <c r="W19" s="13">
        <v>0</v>
      </c>
      <c r="X19" s="13">
        <v>0</v>
      </c>
      <c r="Y19" s="13">
        <f t="shared" si="10"/>
        <v>0</v>
      </c>
      <c r="Z19" s="13">
        <v>0</v>
      </c>
      <c r="AA19" s="13">
        <v>0</v>
      </c>
    </row>
    <row r="20" spans="1:27" ht="10.199999999999999" customHeight="1" x14ac:dyDescent="0.2">
      <c r="A20" s="5" t="s">
        <v>32</v>
      </c>
      <c r="B20" s="5">
        <f t="shared" si="1"/>
        <v>59</v>
      </c>
      <c r="C20" s="5">
        <v>20</v>
      </c>
      <c r="D20" s="5">
        <v>39</v>
      </c>
      <c r="E20" s="5">
        <f t="shared" si="2"/>
        <v>59</v>
      </c>
      <c r="F20" s="5">
        <v>20</v>
      </c>
      <c r="G20" s="5">
        <v>39</v>
      </c>
      <c r="H20" s="5">
        <f t="shared" si="3"/>
        <v>0</v>
      </c>
      <c r="I20" s="5">
        <f t="shared" si="4"/>
        <v>0</v>
      </c>
      <c r="J20" s="5">
        <f t="shared" si="5"/>
        <v>0</v>
      </c>
      <c r="L20" s="5" t="s">
        <v>32</v>
      </c>
      <c r="M20" s="13">
        <f t="shared" si="6"/>
        <v>40</v>
      </c>
      <c r="N20" s="13">
        <f t="shared" si="6"/>
        <v>23</v>
      </c>
      <c r="O20" s="13">
        <f t="shared" si="6"/>
        <v>17</v>
      </c>
      <c r="P20" s="13">
        <f t="shared" si="7"/>
        <v>40</v>
      </c>
      <c r="Q20" s="13">
        <v>23</v>
      </c>
      <c r="R20" s="13">
        <v>17</v>
      </c>
      <c r="S20" s="13">
        <f t="shared" si="8"/>
        <v>0</v>
      </c>
      <c r="T20" s="13">
        <v>0</v>
      </c>
      <c r="U20" s="13">
        <v>0</v>
      </c>
      <c r="V20" s="13">
        <f t="shared" si="9"/>
        <v>0</v>
      </c>
      <c r="W20" s="13">
        <v>0</v>
      </c>
      <c r="X20" s="13">
        <v>0</v>
      </c>
      <c r="Y20" s="13">
        <f t="shared" si="10"/>
        <v>0</v>
      </c>
      <c r="Z20" s="13">
        <v>0</v>
      </c>
      <c r="AA20" s="13">
        <v>0</v>
      </c>
    </row>
    <row r="21" spans="1:27" ht="10.199999999999999" customHeight="1" x14ac:dyDescent="0.2">
      <c r="A21" s="5" t="s">
        <v>33</v>
      </c>
      <c r="B21" s="5">
        <f t="shared" si="1"/>
        <v>45</v>
      </c>
      <c r="C21" s="5">
        <v>27</v>
      </c>
      <c r="D21" s="5">
        <v>18</v>
      </c>
      <c r="E21" s="5">
        <f t="shared" si="2"/>
        <v>45</v>
      </c>
      <c r="F21" s="5">
        <v>27</v>
      </c>
      <c r="G21" s="5">
        <v>18</v>
      </c>
      <c r="H21" s="5">
        <f t="shared" si="3"/>
        <v>0</v>
      </c>
      <c r="I21" s="5">
        <f t="shared" si="4"/>
        <v>0</v>
      </c>
      <c r="J21" s="5">
        <f t="shared" si="5"/>
        <v>0</v>
      </c>
      <c r="L21" s="5" t="s">
        <v>33</v>
      </c>
      <c r="M21" s="13">
        <f t="shared" si="6"/>
        <v>32</v>
      </c>
      <c r="N21" s="13">
        <f t="shared" si="6"/>
        <v>13</v>
      </c>
      <c r="O21" s="13">
        <f t="shared" si="6"/>
        <v>19</v>
      </c>
      <c r="P21" s="13">
        <f t="shared" si="7"/>
        <v>32</v>
      </c>
      <c r="Q21" s="13">
        <v>13</v>
      </c>
      <c r="R21" s="13">
        <v>19</v>
      </c>
      <c r="S21" s="13">
        <f t="shared" si="8"/>
        <v>0</v>
      </c>
      <c r="T21" s="13">
        <v>0</v>
      </c>
      <c r="U21" s="13">
        <v>0</v>
      </c>
      <c r="V21" s="13">
        <f t="shared" si="9"/>
        <v>0</v>
      </c>
      <c r="W21" s="13">
        <v>0</v>
      </c>
      <c r="X21" s="13">
        <v>0</v>
      </c>
      <c r="Y21" s="13">
        <f t="shared" si="10"/>
        <v>0</v>
      </c>
      <c r="Z21" s="13">
        <v>0</v>
      </c>
      <c r="AA21" s="13">
        <v>0</v>
      </c>
    </row>
    <row r="22" spans="1:27" ht="10.199999999999999" customHeight="1" x14ac:dyDescent="0.2">
      <c r="A22" s="5" t="s">
        <v>34</v>
      </c>
      <c r="B22" s="5">
        <f t="shared" si="1"/>
        <v>35</v>
      </c>
      <c r="C22" s="5">
        <v>16</v>
      </c>
      <c r="D22" s="5">
        <v>19</v>
      </c>
      <c r="E22" s="5">
        <f t="shared" si="2"/>
        <v>35</v>
      </c>
      <c r="F22" s="5">
        <v>16</v>
      </c>
      <c r="G22" s="5">
        <v>19</v>
      </c>
      <c r="H22" s="5">
        <f t="shared" si="3"/>
        <v>0</v>
      </c>
      <c r="I22" s="5">
        <f t="shared" si="4"/>
        <v>0</v>
      </c>
      <c r="J22" s="5">
        <f t="shared" si="5"/>
        <v>0</v>
      </c>
      <c r="L22" s="5" t="s">
        <v>34</v>
      </c>
      <c r="M22" s="13">
        <f t="shared" si="6"/>
        <v>22</v>
      </c>
      <c r="N22" s="13">
        <f t="shared" si="6"/>
        <v>9</v>
      </c>
      <c r="O22" s="13">
        <f t="shared" si="6"/>
        <v>13</v>
      </c>
      <c r="P22" s="13">
        <f t="shared" si="7"/>
        <v>22</v>
      </c>
      <c r="Q22" s="13">
        <v>9</v>
      </c>
      <c r="R22" s="13">
        <v>13</v>
      </c>
      <c r="S22" s="13">
        <f t="shared" si="8"/>
        <v>0</v>
      </c>
      <c r="T22" s="13">
        <v>0</v>
      </c>
      <c r="U22" s="13">
        <v>0</v>
      </c>
      <c r="V22" s="13">
        <f t="shared" si="9"/>
        <v>0</v>
      </c>
      <c r="W22" s="13">
        <v>0</v>
      </c>
      <c r="X22" s="13">
        <v>0</v>
      </c>
      <c r="Y22" s="13">
        <f t="shared" si="10"/>
        <v>0</v>
      </c>
      <c r="Z22" s="13">
        <v>0</v>
      </c>
      <c r="AA22" s="13">
        <v>0</v>
      </c>
    </row>
    <row r="23" spans="1:27" ht="10.199999999999999" customHeight="1" x14ac:dyDescent="0.2">
      <c r="A23" s="5" t="s">
        <v>35</v>
      </c>
      <c r="B23" s="5">
        <f t="shared" si="1"/>
        <v>34</v>
      </c>
      <c r="C23" s="5">
        <v>19</v>
      </c>
      <c r="D23" s="5">
        <v>15</v>
      </c>
      <c r="E23" s="5">
        <f t="shared" si="2"/>
        <v>34</v>
      </c>
      <c r="F23" s="5">
        <v>19</v>
      </c>
      <c r="G23" s="5">
        <v>15</v>
      </c>
      <c r="H23" s="5">
        <f t="shared" si="3"/>
        <v>0</v>
      </c>
      <c r="I23" s="5">
        <f t="shared" si="4"/>
        <v>0</v>
      </c>
      <c r="J23" s="5">
        <f t="shared" si="5"/>
        <v>0</v>
      </c>
      <c r="L23" s="5" t="s">
        <v>35</v>
      </c>
      <c r="M23" s="13">
        <f t="shared" si="6"/>
        <v>38</v>
      </c>
      <c r="N23" s="13">
        <f t="shared" si="6"/>
        <v>20</v>
      </c>
      <c r="O23" s="13">
        <f t="shared" si="6"/>
        <v>18</v>
      </c>
      <c r="P23" s="13">
        <f t="shared" si="7"/>
        <v>38</v>
      </c>
      <c r="Q23" s="13">
        <v>20</v>
      </c>
      <c r="R23" s="13">
        <v>18</v>
      </c>
      <c r="S23" s="13">
        <f t="shared" si="8"/>
        <v>0</v>
      </c>
      <c r="T23" s="13">
        <v>0</v>
      </c>
      <c r="U23" s="13">
        <v>0</v>
      </c>
      <c r="V23" s="13">
        <f t="shared" si="9"/>
        <v>0</v>
      </c>
      <c r="W23" s="13">
        <v>0</v>
      </c>
      <c r="X23" s="13">
        <v>0</v>
      </c>
      <c r="Y23" s="13">
        <f t="shared" si="10"/>
        <v>0</v>
      </c>
      <c r="Z23" s="13">
        <v>0</v>
      </c>
      <c r="AA23" s="13">
        <v>0</v>
      </c>
    </row>
    <row r="24" spans="1:27" ht="10.199999999999999" customHeight="1" x14ac:dyDescent="0.2">
      <c r="A24" s="5" t="s">
        <v>221</v>
      </c>
      <c r="B24" s="5">
        <v>16.5</v>
      </c>
      <c r="C24" s="5">
        <v>15.7</v>
      </c>
      <c r="D24" s="5">
        <v>17.399999999999999</v>
      </c>
      <c r="E24" s="5">
        <v>16.600000000000001</v>
      </c>
      <c r="F24" s="5">
        <v>15.3</v>
      </c>
      <c r="G24" s="5">
        <v>17.5</v>
      </c>
      <c r="L24" s="5" t="s">
        <v>36</v>
      </c>
      <c r="M24" s="13">
        <f t="shared" si="6"/>
        <v>1110</v>
      </c>
      <c r="N24" s="13">
        <f t="shared" si="6"/>
        <v>553</v>
      </c>
      <c r="O24" s="13">
        <f t="shared" si="6"/>
        <v>557</v>
      </c>
      <c r="P24" s="13">
        <f t="shared" si="7"/>
        <v>1096</v>
      </c>
      <c r="Q24" s="13">
        <v>548</v>
      </c>
      <c r="R24" s="13">
        <v>548</v>
      </c>
      <c r="S24" s="13">
        <f t="shared" si="8"/>
        <v>13</v>
      </c>
      <c r="T24" s="13">
        <v>4</v>
      </c>
      <c r="U24" s="13">
        <v>9</v>
      </c>
      <c r="V24" s="13">
        <f t="shared" si="9"/>
        <v>0</v>
      </c>
      <c r="W24" s="13">
        <v>0</v>
      </c>
      <c r="X24" s="13">
        <v>0</v>
      </c>
      <c r="Y24" s="13">
        <f t="shared" si="10"/>
        <v>1</v>
      </c>
      <c r="Z24" s="13">
        <v>1</v>
      </c>
      <c r="AA24" s="13">
        <v>0</v>
      </c>
    </row>
    <row r="26" spans="1:27" ht="10.199999999999999" customHeight="1" x14ac:dyDescent="0.2">
      <c r="A26" s="42" t="s">
        <v>50</v>
      </c>
      <c r="L26" s="42" t="s">
        <v>50</v>
      </c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</row>
    <row r="27" spans="1:27" ht="10.199999999999999" customHeight="1" x14ac:dyDescent="0.2">
      <c r="A27" s="42"/>
      <c r="L27" s="42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10.199999999999999" customHeight="1" x14ac:dyDescent="0.2">
      <c r="A28" s="5" t="s">
        <v>0</v>
      </c>
      <c r="B28" s="5">
        <f>C28+D28</f>
        <v>10624</v>
      </c>
      <c r="C28" s="5">
        <f>SUM(C29:C45)-C30</f>
        <v>5543</v>
      </c>
      <c r="D28" s="5">
        <f>SUM(D29:D45)-D30</f>
        <v>5081</v>
      </c>
      <c r="E28" s="5">
        <f>F28+G28</f>
        <v>9750</v>
      </c>
      <c r="F28" s="5">
        <f>SUM(F29:F45)-F30</f>
        <v>4985</v>
      </c>
      <c r="G28" s="5">
        <f>SUM(G29:G45)-G30</f>
        <v>4765</v>
      </c>
      <c r="H28" s="5">
        <f>B28-E28</f>
        <v>874</v>
      </c>
      <c r="I28" s="5">
        <f t="shared" ref="I28:I45" si="11">C28-F28</f>
        <v>558</v>
      </c>
      <c r="J28" s="5">
        <f t="shared" ref="J28:J45" si="12">D28-G28</f>
        <v>316</v>
      </c>
      <c r="L28" s="5" t="s">
        <v>0</v>
      </c>
      <c r="M28" s="13">
        <f t="shared" ref="M28:O33" si="13">P28+S28+V28+Y28</f>
        <v>6733</v>
      </c>
      <c r="N28" s="13">
        <f t="shared" si="13"/>
        <v>3477</v>
      </c>
      <c r="O28" s="13">
        <f t="shared" si="13"/>
        <v>3256</v>
      </c>
      <c r="P28" s="13">
        <f t="shared" ref="P28:P33" si="14">Q28+R28</f>
        <v>5579</v>
      </c>
      <c r="Q28" s="13">
        <f>SUM(Q29:Q45)-Q30</f>
        <v>2817</v>
      </c>
      <c r="R28" s="13">
        <f>SUM(R29:R45)-R30</f>
        <v>2762</v>
      </c>
      <c r="S28" s="13">
        <f t="shared" ref="S28:S33" si="15">T28+U28</f>
        <v>862</v>
      </c>
      <c r="T28" s="13">
        <f>SUM(T29:T45)-T30</f>
        <v>461</v>
      </c>
      <c r="U28" s="13">
        <f>SUM(U29:U45)-U30</f>
        <v>401</v>
      </c>
      <c r="V28" s="13">
        <f t="shared" ref="V28:V33" si="16">W28+X28</f>
        <v>280</v>
      </c>
      <c r="W28" s="13">
        <f>SUM(W29:W45)-W30</f>
        <v>187</v>
      </c>
      <c r="X28" s="13">
        <f>SUM(X29:X45)-X30</f>
        <v>93</v>
      </c>
      <c r="Y28" s="13">
        <f t="shared" ref="Y28:Y33" si="17">Z28+AA28</f>
        <v>12</v>
      </c>
      <c r="Z28" s="13">
        <f>SUM(Z29:Z45)-Z30</f>
        <v>12</v>
      </c>
      <c r="AA28" s="13">
        <f>SUM(AA29:AA45)-AA30</f>
        <v>0</v>
      </c>
    </row>
    <row r="29" spans="1:27" ht="10.199999999999999" customHeight="1" x14ac:dyDescent="0.2">
      <c r="A29" s="5" t="s">
        <v>20</v>
      </c>
      <c r="B29" s="5">
        <f t="shared" ref="B29:B45" si="18">C29+D29</f>
        <v>1970</v>
      </c>
      <c r="C29" s="5">
        <v>1028</v>
      </c>
      <c r="D29" s="5">
        <v>942</v>
      </c>
      <c r="E29" s="5">
        <f t="shared" ref="E29:E45" si="19">F29+G29</f>
        <v>1792</v>
      </c>
      <c r="F29" s="5">
        <v>932</v>
      </c>
      <c r="G29" s="5">
        <v>860</v>
      </c>
      <c r="H29" s="5">
        <f t="shared" ref="H29:H45" si="20">B29-E29</f>
        <v>178</v>
      </c>
      <c r="I29" s="5">
        <f t="shared" si="11"/>
        <v>96</v>
      </c>
      <c r="J29" s="5">
        <f t="shared" si="12"/>
        <v>82</v>
      </c>
      <c r="L29" s="5" t="s">
        <v>20</v>
      </c>
      <c r="M29" s="13">
        <f t="shared" si="13"/>
        <v>1189</v>
      </c>
      <c r="N29" s="13">
        <f t="shared" si="13"/>
        <v>601</v>
      </c>
      <c r="O29" s="13">
        <f t="shared" si="13"/>
        <v>588</v>
      </c>
      <c r="P29" s="13">
        <f t="shared" si="14"/>
        <v>959</v>
      </c>
      <c r="Q29" s="13">
        <v>488</v>
      </c>
      <c r="R29" s="13">
        <v>471</v>
      </c>
      <c r="S29" s="13">
        <f t="shared" si="15"/>
        <v>211</v>
      </c>
      <c r="T29" s="13">
        <v>105</v>
      </c>
      <c r="U29" s="13">
        <v>106</v>
      </c>
      <c r="V29" s="13">
        <f t="shared" si="16"/>
        <v>19</v>
      </c>
      <c r="W29" s="13">
        <v>8</v>
      </c>
      <c r="X29" s="13">
        <v>11</v>
      </c>
      <c r="Y29" s="13">
        <f t="shared" si="17"/>
        <v>0</v>
      </c>
      <c r="Z29" s="13">
        <v>0</v>
      </c>
      <c r="AA29" s="13">
        <v>0</v>
      </c>
    </row>
    <row r="30" spans="1:27" ht="10.199999999999999" customHeight="1" x14ac:dyDescent="0.2">
      <c r="A30" s="5" t="s">
        <v>21</v>
      </c>
      <c r="B30" s="5">
        <f t="shared" si="18"/>
        <v>424</v>
      </c>
      <c r="C30" s="5">
        <v>227</v>
      </c>
      <c r="D30" s="5">
        <v>197</v>
      </c>
      <c r="E30" s="5">
        <f t="shared" si="19"/>
        <v>378</v>
      </c>
      <c r="F30" s="5">
        <v>203</v>
      </c>
      <c r="G30" s="5">
        <v>175</v>
      </c>
      <c r="H30" s="5">
        <f t="shared" si="20"/>
        <v>46</v>
      </c>
      <c r="I30" s="5">
        <f t="shared" si="11"/>
        <v>24</v>
      </c>
      <c r="J30" s="5">
        <f t="shared" si="12"/>
        <v>22</v>
      </c>
      <c r="L30" s="5" t="s">
        <v>21</v>
      </c>
      <c r="M30" s="13">
        <f t="shared" si="13"/>
        <v>239</v>
      </c>
      <c r="N30" s="13">
        <f t="shared" si="13"/>
        <v>107</v>
      </c>
      <c r="O30" s="13">
        <f t="shared" si="13"/>
        <v>132</v>
      </c>
      <c r="P30" s="13">
        <f t="shared" si="14"/>
        <v>189</v>
      </c>
      <c r="Q30" s="13">
        <v>87</v>
      </c>
      <c r="R30" s="13">
        <v>102</v>
      </c>
      <c r="S30" s="13">
        <f t="shared" si="15"/>
        <v>46</v>
      </c>
      <c r="T30" s="13">
        <v>19</v>
      </c>
      <c r="U30" s="13">
        <v>27</v>
      </c>
      <c r="V30" s="13">
        <f t="shared" si="16"/>
        <v>4</v>
      </c>
      <c r="W30" s="13">
        <v>1</v>
      </c>
      <c r="X30" s="13">
        <v>3</v>
      </c>
      <c r="Y30" s="13">
        <f t="shared" si="17"/>
        <v>0</v>
      </c>
      <c r="Z30" s="13">
        <v>0</v>
      </c>
      <c r="AA30" s="13">
        <v>0</v>
      </c>
    </row>
    <row r="31" spans="1:27" ht="10.199999999999999" customHeight="1" x14ac:dyDescent="0.2">
      <c r="A31" s="5" t="s">
        <v>22</v>
      </c>
      <c r="B31" s="5">
        <f t="shared" si="18"/>
        <v>1576</v>
      </c>
      <c r="C31" s="5">
        <v>862</v>
      </c>
      <c r="D31" s="5">
        <v>714</v>
      </c>
      <c r="E31" s="5">
        <f t="shared" si="19"/>
        <v>1447</v>
      </c>
      <c r="F31" s="5">
        <v>795</v>
      </c>
      <c r="G31" s="5">
        <v>652</v>
      </c>
      <c r="H31" s="5">
        <f t="shared" si="20"/>
        <v>129</v>
      </c>
      <c r="I31" s="5">
        <f t="shared" si="11"/>
        <v>67</v>
      </c>
      <c r="J31" s="5">
        <f t="shared" si="12"/>
        <v>62</v>
      </c>
      <c r="L31" s="5" t="s">
        <v>22</v>
      </c>
      <c r="M31" s="13">
        <f t="shared" si="13"/>
        <v>1072</v>
      </c>
      <c r="N31" s="13">
        <f t="shared" si="13"/>
        <v>547</v>
      </c>
      <c r="O31" s="13">
        <f t="shared" si="13"/>
        <v>525</v>
      </c>
      <c r="P31" s="13">
        <f t="shared" si="14"/>
        <v>867</v>
      </c>
      <c r="Q31" s="13">
        <v>442</v>
      </c>
      <c r="R31" s="13">
        <v>425</v>
      </c>
      <c r="S31" s="13">
        <f t="shared" si="15"/>
        <v>182</v>
      </c>
      <c r="T31" s="13">
        <v>94</v>
      </c>
      <c r="U31" s="13">
        <v>88</v>
      </c>
      <c r="V31" s="13">
        <f t="shared" si="16"/>
        <v>23</v>
      </c>
      <c r="W31" s="13">
        <v>11</v>
      </c>
      <c r="X31" s="13">
        <v>12</v>
      </c>
      <c r="Y31" s="13">
        <f t="shared" si="17"/>
        <v>0</v>
      </c>
      <c r="Z31" s="13">
        <v>0</v>
      </c>
      <c r="AA31" s="13">
        <v>0</v>
      </c>
    </row>
    <row r="32" spans="1:27" ht="10.199999999999999" customHeight="1" x14ac:dyDescent="0.2">
      <c r="A32" s="5" t="s">
        <v>23</v>
      </c>
      <c r="B32" s="5">
        <f t="shared" si="18"/>
        <v>1263</v>
      </c>
      <c r="C32" s="5">
        <v>664</v>
      </c>
      <c r="D32" s="5">
        <v>599</v>
      </c>
      <c r="E32" s="5">
        <f t="shared" si="19"/>
        <v>1183</v>
      </c>
      <c r="F32" s="5">
        <v>680</v>
      </c>
      <c r="G32" s="5">
        <v>503</v>
      </c>
      <c r="H32" s="5">
        <f t="shared" si="20"/>
        <v>80</v>
      </c>
      <c r="I32" s="5">
        <f t="shared" si="11"/>
        <v>-16</v>
      </c>
      <c r="J32" s="5">
        <f t="shared" si="12"/>
        <v>96</v>
      </c>
      <c r="L32" s="5" t="s">
        <v>23</v>
      </c>
      <c r="M32" s="13">
        <f t="shared" si="13"/>
        <v>866</v>
      </c>
      <c r="N32" s="13">
        <f t="shared" si="13"/>
        <v>447</v>
      </c>
      <c r="O32" s="13">
        <f t="shared" si="13"/>
        <v>419</v>
      </c>
      <c r="P32" s="13">
        <f t="shared" si="14"/>
        <v>733</v>
      </c>
      <c r="Q32" s="13">
        <v>372</v>
      </c>
      <c r="R32" s="13">
        <v>361</v>
      </c>
      <c r="S32" s="13">
        <f t="shared" si="15"/>
        <v>125</v>
      </c>
      <c r="T32" s="13">
        <v>70</v>
      </c>
      <c r="U32" s="13">
        <v>55</v>
      </c>
      <c r="V32" s="13">
        <f t="shared" si="16"/>
        <v>8</v>
      </c>
      <c r="W32" s="13">
        <v>5</v>
      </c>
      <c r="X32" s="13">
        <v>3</v>
      </c>
      <c r="Y32" s="13">
        <f t="shared" si="17"/>
        <v>0</v>
      </c>
      <c r="Z32" s="13">
        <v>0</v>
      </c>
      <c r="AA32" s="13">
        <v>0</v>
      </c>
    </row>
    <row r="33" spans="1:27" ht="10.199999999999999" customHeight="1" x14ac:dyDescent="0.2">
      <c r="A33" s="5" t="s">
        <v>46</v>
      </c>
      <c r="B33" s="5">
        <f t="shared" si="18"/>
        <v>1268</v>
      </c>
      <c r="C33" s="5">
        <v>672</v>
      </c>
      <c r="D33" s="5">
        <v>596</v>
      </c>
      <c r="E33" s="5">
        <f t="shared" si="19"/>
        <v>1197</v>
      </c>
      <c r="F33" s="5">
        <v>623</v>
      </c>
      <c r="G33" s="5">
        <v>574</v>
      </c>
      <c r="H33" s="5">
        <f t="shared" si="20"/>
        <v>71</v>
      </c>
      <c r="I33" s="5">
        <f t="shared" si="11"/>
        <v>49</v>
      </c>
      <c r="J33" s="5">
        <f t="shared" si="12"/>
        <v>22</v>
      </c>
      <c r="L33" s="5" t="s">
        <v>46</v>
      </c>
      <c r="M33" s="13">
        <f t="shared" si="13"/>
        <v>688</v>
      </c>
      <c r="N33" s="13">
        <f t="shared" si="13"/>
        <v>378</v>
      </c>
      <c r="O33" s="13">
        <f t="shared" si="13"/>
        <v>310</v>
      </c>
      <c r="P33" s="13">
        <f t="shared" si="14"/>
        <v>600</v>
      </c>
      <c r="Q33" s="13">
        <v>321</v>
      </c>
      <c r="R33" s="13">
        <v>279</v>
      </c>
      <c r="S33" s="13">
        <f t="shared" si="15"/>
        <v>84</v>
      </c>
      <c r="T33" s="13">
        <v>53</v>
      </c>
      <c r="U33" s="13">
        <v>31</v>
      </c>
      <c r="V33" s="13">
        <f t="shared" si="16"/>
        <v>3</v>
      </c>
      <c r="W33" s="13">
        <v>3</v>
      </c>
      <c r="X33" s="13">
        <v>0</v>
      </c>
      <c r="Y33" s="13">
        <f t="shared" si="17"/>
        <v>1</v>
      </c>
      <c r="Z33" s="13">
        <v>1</v>
      </c>
      <c r="AA33" s="13">
        <v>0</v>
      </c>
    </row>
    <row r="34" spans="1:27" ht="10.199999999999999" customHeight="1" x14ac:dyDescent="0.2">
      <c r="A34" s="5" t="s">
        <v>24</v>
      </c>
      <c r="B34" s="5">
        <f t="shared" si="18"/>
        <v>982</v>
      </c>
      <c r="C34" s="5">
        <v>460</v>
      </c>
      <c r="D34" s="5">
        <v>522</v>
      </c>
      <c r="E34" s="5">
        <f t="shared" si="19"/>
        <v>891</v>
      </c>
      <c r="F34" s="5">
        <v>301</v>
      </c>
      <c r="G34" s="5">
        <v>590</v>
      </c>
      <c r="H34" s="5">
        <f t="shared" si="20"/>
        <v>91</v>
      </c>
      <c r="I34" s="5">
        <f t="shared" si="11"/>
        <v>159</v>
      </c>
      <c r="J34" s="5">
        <f t="shared" si="12"/>
        <v>-68</v>
      </c>
      <c r="L34" s="5" t="s">
        <v>24</v>
      </c>
      <c r="M34" s="13">
        <f t="shared" ref="M34:M46" si="21">P34+S34+V34+Y34</f>
        <v>616</v>
      </c>
      <c r="N34" s="13">
        <f t="shared" ref="N34:N46" si="22">Q34+T34+W34+Z34</f>
        <v>314</v>
      </c>
      <c r="O34" s="13">
        <f t="shared" ref="O34:O46" si="23">R34+U34+X34+AA34</f>
        <v>302</v>
      </c>
      <c r="P34" s="13">
        <f t="shared" ref="P34:P46" si="24">Q34+R34</f>
        <v>499</v>
      </c>
      <c r="Q34" s="13">
        <v>237</v>
      </c>
      <c r="R34" s="13">
        <v>262</v>
      </c>
      <c r="S34" s="13">
        <f t="shared" ref="S34:S46" si="25">T34+U34</f>
        <v>71</v>
      </c>
      <c r="T34" s="13">
        <v>38</v>
      </c>
      <c r="U34" s="13">
        <v>33</v>
      </c>
      <c r="V34" s="13">
        <f t="shared" ref="V34:V46" si="26">W34+X34</f>
        <v>45</v>
      </c>
      <c r="W34" s="13">
        <v>38</v>
      </c>
      <c r="X34" s="13">
        <v>7</v>
      </c>
      <c r="Y34" s="13">
        <f t="shared" ref="Y34:Y46" si="27">Z34+AA34</f>
        <v>1</v>
      </c>
      <c r="Z34" s="13">
        <v>1</v>
      </c>
      <c r="AA34" s="13">
        <v>0</v>
      </c>
    </row>
    <row r="35" spans="1:27" ht="10.199999999999999" customHeight="1" x14ac:dyDescent="0.2">
      <c r="A35" s="5" t="s">
        <v>25</v>
      </c>
      <c r="B35" s="5">
        <f t="shared" si="18"/>
        <v>881</v>
      </c>
      <c r="C35" s="5">
        <v>458</v>
      </c>
      <c r="D35" s="5">
        <v>423</v>
      </c>
      <c r="E35" s="5">
        <f t="shared" si="19"/>
        <v>799</v>
      </c>
      <c r="F35" s="5">
        <v>406</v>
      </c>
      <c r="G35" s="5">
        <v>393</v>
      </c>
      <c r="H35" s="5">
        <f t="shared" si="20"/>
        <v>82</v>
      </c>
      <c r="I35" s="5">
        <f t="shared" si="11"/>
        <v>52</v>
      </c>
      <c r="J35" s="5">
        <f t="shared" si="12"/>
        <v>30</v>
      </c>
      <c r="L35" s="5" t="s">
        <v>25</v>
      </c>
      <c r="M35" s="13">
        <f t="shared" si="21"/>
        <v>561</v>
      </c>
      <c r="N35" s="13">
        <f t="shared" si="22"/>
        <v>279</v>
      </c>
      <c r="O35" s="13">
        <f t="shared" si="23"/>
        <v>282</v>
      </c>
      <c r="P35" s="13">
        <f t="shared" si="24"/>
        <v>432</v>
      </c>
      <c r="Q35" s="13">
        <v>203</v>
      </c>
      <c r="R35" s="13">
        <v>229</v>
      </c>
      <c r="S35" s="13">
        <f t="shared" si="25"/>
        <v>74</v>
      </c>
      <c r="T35" s="13">
        <v>41</v>
      </c>
      <c r="U35" s="13">
        <v>33</v>
      </c>
      <c r="V35" s="13">
        <f t="shared" si="26"/>
        <v>55</v>
      </c>
      <c r="W35" s="13">
        <v>35</v>
      </c>
      <c r="X35" s="13">
        <v>20</v>
      </c>
      <c r="Y35" s="13">
        <f t="shared" si="27"/>
        <v>0</v>
      </c>
      <c r="Z35" s="13">
        <v>0</v>
      </c>
      <c r="AA35" s="13">
        <v>0</v>
      </c>
    </row>
    <row r="36" spans="1:27" ht="10.199999999999999" customHeight="1" x14ac:dyDescent="0.2">
      <c r="A36" s="5" t="s">
        <v>26</v>
      </c>
      <c r="B36" s="5">
        <f t="shared" si="18"/>
        <v>663</v>
      </c>
      <c r="C36" s="5">
        <v>353</v>
      </c>
      <c r="D36" s="5">
        <v>310</v>
      </c>
      <c r="E36" s="5">
        <f t="shared" si="19"/>
        <v>591</v>
      </c>
      <c r="F36" s="5">
        <v>310</v>
      </c>
      <c r="G36" s="5">
        <v>281</v>
      </c>
      <c r="H36" s="5">
        <f t="shared" si="20"/>
        <v>72</v>
      </c>
      <c r="I36" s="5">
        <f t="shared" si="11"/>
        <v>43</v>
      </c>
      <c r="J36" s="5">
        <f t="shared" si="12"/>
        <v>29</v>
      </c>
      <c r="L36" s="5" t="s">
        <v>26</v>
      </c>
      <c r="M36" s="13">
        <f t="shared" si="21"/>
        <v>446</v>
      </c>
      <c r="N36" s="13">
        <f t="shared" si="22"/>
        <v>213</v>
      </c>
      <c r="O36" s="13">
        <f t="shared" si="23"/>
        <v>233</v>
      </c>
      <c r="P36" s="13">
        <f t="shared" si="24"/>
        <v>341</v>
      </c>
      <c r="Q36" s="13">
        <v>155</v>
      </c>
      <c r="R36" s="13">
        <v>186</v>
      </c>
      <c r="S36" s="13">
        <f t="shared" si="25"/>
        <v>50</v>
      </c>
      <c r="T36" s="13">
        <v>22</v>
      </c>
      <c r="U36" s="13">
        <v>28</v>
      </c>
      <c r="V36" s="13">
        <f t="shared" si="26"/>
        <v>54</v>
      </c>
      <c r="W36" s="13">
        <v>35</v>
      </c>
      <c r="X36" s="13">
        <v>19</v>
      </c>
      <c r="Y36" s="13">
        <f t="shared" si="27"/>
        <v>1</v>
      </c>
      <c r="Z36" s="13">
        <v>1</v>
      </c>
      <c r="AA36" s="13">
        <v>0</v>
      </c>
    </row>
    <row r="37" spans="1:27" ht="10.199999999999999" customHeight="1" x14ac:dyDescent="0.2">
      <c r="A37" s="5" t="s">
        <v>27</v>
      </c>
      <c r="B37" s="5">
        <f t="shared" si="18"/>
        <v>579</v>
      </c>
      <c r="C37" s="5">
        <v>299</v>
      </c>
      <c r="D37" s="5">
        <v>280</v>
      </c>
      <c r="E37" s="5">
        <f t="shared" si="19"/>
        <v>517</v>
      </c>
      <c r="F37" s="5">
        <v>259</v>
      </c>
      <c r="G37" s="5">
        <v>258</v>
      </c>
      <c r="H37" s="5">
        <f t="shared" si="20"/>
        <v>62</v>
      </c>
      <c r="I37" s="5">
        <f t="shared" si="11"/>
        <v>40</v>
      </c>
      <c r="J37" s="5">
        <f t="shared" si="12"/>
        <v>22</v>
      </c>
      <c r="L37" s="5" t="s">
        <v>27</v>
      </c>
      <c r="M37" s="13">
        <f t="shared" si="21"/>
        <v>357</v>
      </c>
      <c r="N37" s="13">
        <f t="shared" si="22"/>
        <v>192</v>
      </c>
      <c r="O37" s="13">
        <f t="shared" si="23"/>
        <v>165</v>
      </c>
      <c r="P37" s="13">
        <f t="shared" si="24"/>
        <v>292</v>
      </c>
      <c r="Q37" s="13">
        <v>153</v>
      </c>
      <c r="R37" s="13">
        <v>139</v>
      </c>
      <c r="S37" s="13">
        <f t="shared" si="25"/>
        <v>20</v>
      </c>
      <c r="T37" s="13">
        <v>9</v>
      </c>
      <c r="U37" s="13">
        <v>11</v>
      </c>
      <c r="V37" s="13">
        <f t="shared" si="26"/>
        <v>43</v>
      </c>
      <c r="W37" s="13">
        <v>28</v>
      </c>
      <c r="X37" s="13">
        <v>15</v>
      </c>
      <c r="Y37" s="13">
        <f t="shared" si="27"/>
        <v>2</v>
      </c>
      <c r="Z37" s="13">
        <v>2</v>
      </c>
      <c r="AA37" s="13">
        <v>0</v>
      </c>
    </row>
    <row r="38" spans="1:27" ht="10.199999999999999" customHeight="1" x14ac:dyDescent="0.2">
      <c r="A38" s="5" t="s">
        <v>28</v>
      </c>
      <c r="B38" s="5">
        <f t="shared" si="18"/>
        <v>359</v>
      </c>
      <c r="C38" s="5">
        <v>192</v>
      </c>
      <c r="D38" s="5">
        <v>167</v>
      </c>
      <c r="E38" s="5">
        <f t="shared" si="19"/>
        <v>319</v>
      </c>
      <c r="F38" s="5">
        <v>169</v>
      </c>
      <c r="G38" s="5">
        <v>150</v>
      </c>
      <c r="H38" s="5">
        <f t="shared" si="20"/>
        <v>40</v>
      </c>
      <c r="I38" s="5">
        <f t="shared" si="11"/>
        <v>23</v>
      </c>
      <c r="J38" s="5">
        <f t="shared" si="12"/>
        <v>17</v>
      </c>
      <c r="L38" s="5" t="s">
        <v>28</v>
      </c>
      <c r="M38" s="13">
        <f t="shared" si="21"/>
        <v>270</v>
      </c>
      <c r="N38" s="13">
        <f t="shared" si="22"/>
        <v>150</v>
      </c>
      <c r="O38" s="13">
        <f t="shared" si="23"/>
        <v>120</v>
      </c>
      <c r="P38" s="13">
        <f t="shared" si="24"/>
        <v>248</v>
      </c>
      <c r="Q38" s="13">
        <v>135</v>
      </c>
      <c r="R38" s="13">
        <v>113</v>
      </c>
      <c r="S38" s="13">
        <f t="shared" si="25"/>
        <v>10</v>
      </c>
      <c r="T38" s="13">
        <v>6</v>
      </c>
      <c r="U38" s="13">
        <v>4</v>
      </c>
      <c r="V38" s="13">
        <f t="shared" si="26"/>
        <v>12</v>
      </c>
      <c r="W38" s="13">
        <v>9</v>
      </c>
      <c r="X38" s="13">
        <v>3</v>
      </c>
      <c r="Y38" s="13">
        <f t="shared" si="27"/>
        <v>0</v>
      </c>
      <c r="Z38" s="13">
        <v>0</v>
      </c>
      <c r="AA38" s="13">
        <v>0</v>
      </c>
    </row>
    <row r="39" spans="1:27" ht="10.199999999999999" customHeight="1" x14ac:dyDescent="0.2">
      <c r="A39" s="5" t="s">
        <v>29</v>
      </c>
      <c r="B39" s="5">
        <f t="shared" si="18"/>
        <v>333</v>
      </c>
      <c r="C39" s="5">
        <v>172</v>
      </c>
      <c r="D39" s="5">
        <v>161</v>
      </c>
      <c r="E39" s="5">
        <f t="shared" si="19"/>
        <v>305</v>
      </c>
      <c r="F39" s="5">
        <v>153</v>
      </c>
      <c r="G39" s="5">
        <v>152</v>
      </c>
      <c r="H39" s="5">
        <f t="shared" si="20"/>
        <v>28</v>
      </c>
      <c r="I39" s="5">
        <f t="shared" si="11"/>
        <v>19</v>
      </c>
      <c r="J39" s="5">
        <f t="shared" si="12"/>
        <v>9</v>
      </c>
      <c r="L39" s="5" t="s">
        <v>29</v>
      </c>
      <c r="M39" s="13">
        <f t="shared" si="21"/>
        <v>191</v>
      </c>
      <c r="N39" s="13">
        <f t="shared" si="22"/>
        <v>106</v>
      </c>
      <c r="O39" s="13">
        <f t="shared" si="23"/>
        <v>85</v>
      </c>
      <c r="P39" s="13">
        <f t="shared" si="24"/>
        <v>166</v>
      </c>
      <c r="Q39" s="13">
        <v>86</v>
      </c>
      <c r="R39" s="13">
        <v>80</v>
      </c>
      <c r="S39" s="13">
        <f t="shared" si="25"/>
        <v>15</v>
      </c>
      <c r="T39" s="13">
        <v>11</v>
      </c>
      <c r="U39" s="13">
        <v>4</v>
      </c>
      <c r="V39" s="13">
        <f t="shared" si="26"/>
        <v>9</v>
      </c>
      <c r="W39" s="13">
        <v>8</v>
      </c>
      <c r="X39" s="13">
        <v>1</v>
      </c>
      <c r="Y39" s="13">
        <f t="shared" si="27"/>
        <v>1</v>
      </c>
      <c r="Z39" s="13">
        <v>1</v>
      </c>
      <c r="AA39" s="13">
        <v>0</v>
      </c>
    </row>
    <row r="40" spans="1:27" ht="10.199999999999999" customHeight="1" x14ac:dyDescent="0.2">
      <c r="A40" s="5" t="s">
        <v>30</v>
      </c>
      <c r="B40" s="5">
        <f t="shared" si="18"/>
        <v>266</v>
      </c>
      <c r="C40" s="5">
        <v>135</v>
      </c>
      <c r="D40" s="5">
        <v>131</v>
      </c>
      <c r="E40" s="5">
        <f t="shared" si="19"/>
        <v>258</v>
      </c>
      <c r="F40" s="5">
        <v>129</v>
      </c>
      <c r="G40" s="5">
        <v>129</v>
      </c>
      <c r="H40" s="5">
        <f t="shared" si="20"/>
        <v>8</v>
      </c>
      <c r="I40" s="5">
        <f t="shared" si="11"/>
        <v>6</v>
      </c>
      <c r="J40" s="5">
        <f t="shared" si="12"/>
        <v>2</v>
      </c>
      <c r="L40" s="5" t="s">
        <v>30</v>
      </c>
      <c r="M40" s="13">
        <f t="shared" si="21"/>
        <v>165</v>
      </c>
      <c r="N40" s="13">
        <f t="shared" si="22"/>
        <v>88</v>
      </c>
      <c r="O40" s="13">
        <f t="shared" si="23"/>
        <v>77</v>
      </c>
      <c r="P40" s="13">
        <f t="shared" si="24"/>
        <v>154</v>
      </c>
      <c r="Q40" s="13">
        <v>82</v>
      </c>
      <c r="R40" s="13">
        <v>72</v>
      </c>
      <c r="S40" s="13">
        <f t="shared" si="25"/>
        <v>6</v>
      </c>
      <c r="T40" s="13">
        <v>3</v>
      </c>
      <c r="U40" s="13">
        <v>3</v>
      </c>
      <c r="V40" s="13">
        <f t="shared" si="26"/>
        <v>5</v>
      </c>
      <c r="W40" s="13">
        <v>3</v>
      </c>
      <c r="X40" s="13">
        <v>2</v>
      </c>
      <c r="Y40" s="13">
        <f t="shared" si="27"/>
        <v>0</v>
      </c>
      <c r="Z40" s="13">
        <v>0</v>
      </c>
      <c r="AA40" s="13">
        <v>0</v>
      </c>
    </row>
    <row r="41" spans="1:27" ht="10.199999999999999" customHeight="1" x14ac:dyDescent="0.2">
      <c r="A41" s="5" t="s">
        <v>31</v>
      </c>
      <c r="B41" s="5">
        <f t="shared" si="18"/>
        <v>135</v>
      </c>
      <c r="C41" s="5">
        <v>71</v>
      </c>
      <c r="D41" s="5">
        <v>64</v>
      </c>
      <c r="E41" s="5">
        <f t="shared" si="19"/>
        <v>121</v>
      </c>
      <c r="F41" s="5">
        <v>63</v>
      </c>
      <c r="G41" s="5">
        <v>58</v>
      </c>
      <c r="H41" s="5">
        <f t="shared" si="20"/>
        <v>14</v>
      </c>
      <c r="I41" s="5">
        <f t="shared" si="11"/>
        <v>8</v>
      </c>
      <c r="J41" s="5">
        <f t="shared" si="12"/>
        <v>6</v>
      </c>
      <c r="L41" s="5" t="s">
        <v>31</v>
      </c>
      <c r="M41" s="13">
        <f t="shared" si="21"/>
        <v>100</v>
      </c>
      <c r="N41" s="13">
        <f t="shared" si="22"/>
        <v>55</v>
      </c>
      <c r="O41" s="13">
        <f t="shared" si="23"/>
        <v>45</v>
      </c>
      <c r="P41" s="13">
        <f t="shared" si="24"/>
        <v>89</v>
      </c>
      <c r="Q41" s="13">
        <v>48</v>
      </c>
      <c r="R41" s="13">
        <v>41</v>
      </c>
      <c r="S41" s="13">
        <f t="shared" si="25"/>
        <v>8</v>
      </c>
      <c r="T41" s="13">
        <v>4</v>
      </c>
      <c r="U41" s="13">
        <v>4</v>
      </c>
      <c r="V41" s="13">
        <f t="shared" si="26"/>
        <v>2</v>
      </c>
      <c r="W41" s="13">
        <v>2</v>
      </c>
      <c r="X41" s="13">
        <v>0</v>
      </c>
      <c r="Y41" s="13">
        <f t="shared" si="27"/>
        <v>1</v>
      </c>
      <c r="Z41" s="13">
        <v>1</v>
      </c>
      <c r="AA41" s="13">
        <v>0</v>
      </c>
    </row>
    <row r="42" spans="1:27" ht="10.199999999999999" customHeight="1" x14ac:dyDescent="0.2">
      <c r="A42" s="5" t="s">
        <v>32</v>
      </c>
      <c r="B42" s="5">
        <f t="shared" si="18"/>
        <v>134</v>
      </c>
      <c r="C42" s="5">
        <v>64</v>
      </c>
      <c r="D42" s="5">
        <v>70</v>
      </c>
      <c r="E42" s="5">
        <f t="shared" si="19"/>
        <v>127</v>
      </c>
      <c r="F42" s="5">
        <v>60</v>
      </c>
      <c r="G42" s="5">
        <v>67</v>
      </c>
      <c r="H42" s="5">
        <f t="shared" si="20"/>
        <v>7</v>
      </c>
      <c r="I42" s="5">
        <f t="shared" si="11"/>
        <v>4</v>
      </c>
      <c r="J42" s="5">
        <f t="shared" si="12"/>
        <v>3</v>
      </c>
      <c r="L42" s="5" t="s">
        <v>32</v>
      </c>
      <c r="M42" s="13">
        <f t="shared" si="21"/>
        <v>88</v>
      </c>
      <c r="N42" s="13">
        <f t="shared" si="22"/>
        <v>46</v>
      </c>
      <c r="O42" s="13">
        <f t="shared" si="23"/>
        <v>42</v>
      </c>
      <c r="P42" s="13">
        <f t="shared" si="24"/>
        <v>84</v>
      </c>
      <c r="Q42" s="13">
        <v>42</v>
      </c>
      <c r="R42" s="13">
        <v>42</v>
      </c>
      <c r="S42" s="13">
        <f t="shared" si="25"/>
        <v>3</v>
      </c>
      <c r="T42" s="13">
        <v>3</v>
      </c>
      <c r="U42" s="13">
        <v>0</v>
      </c>
      <c r="V42" s="13">
        <f t="shared" si="26"/>
        <v>0</v>
      </c>
      <c r="W42" s="13">
        <v>0</v>
      </c>
      <c r="X42" s="13">
        <v>0</v>
      </c>
      <c r="Y42" s="13">
        <f t="shared" si="27"/>
        <v>1</v>
      </c>
      <c r="Z42" s="13">
        <v>1</v>
      </c>
      <c r="AA42" s="13">
        <v>0</v>
      </c>
    </row>
    <row r="43" spans="1:27" ht="10.199999999999999" customHeight="1" x14ac:dyDescent="0.2">
      <c r="A43" s="5" t="s">
        <v>33</v>
      </c>
      <c r="B43" s="5">
        <f t="shared" si="18"/>
        <v>88</v>
      </c>
      <c r="C43" s="5">
        <v>54</v>
      </c>
      <c r="D43" s="5">
        <v>34</v>
      </c>
      <c r="E43" s="5">
        <f t="shared" si="19"/>
        <v>86</v>
      </c>
      <c r="F43" s="5">
        <v>53</v>
      </c>
      <c r="G43" s="5">
        <v>33</v>
      </c>
      <c r="H43" s="5">
        <f t="shared" si="20"/>
        <v>2</v>
      </c>
      <c r="I43" s="5">
        <f t="shared" si="11"/>
        <v>1</v>
      </c>
      <c r="J43" s="5">
        <f t="shared" si="12"/>
        <v>1</v>
      </c>
      <c r="L43" s="5" t="s">
        <v>33</v>
      </c>
      <c r="M43" s="13">
        <f t="shared" si="21"/>
        <v>57</v>
      </c>
      <c r="N43" s="13">
        <f t="shared" si="22"/>
        <v>29</v>
      </c>
      <c r="O43" s="13">
        <f t="shared" si="23"/>
        <v>28</v>
      </c>
      <c r="P43" s="13">
        <f t="shared" si="24"/>
        <v>52</v>
      </c>
      <c r="Q43" s="13">
        <v>24</v>
      </c>
      <c r="R43" s="13">
        <v>28</v>
      </c>
      <c r="S43" s="13">
        <f t="shared" si="25"/>
        <v>1</v>
      </c>
      <c r="T43" s="13">
        <v>1</v>
      </c>
      <c r="U43" s="13">
        <v>0</v>
      </c>
      <c r="V43" s="13">
        <f t="shared" si="26"/>
        <v>1</v>
      </c>
      <c r="W43" s="13">
        <v>1</v>
      </c>
      <c r="X43" s="13">
        <v>0</v>
      </c>
      <c r="Y43" s="13">
        <f t="shared" si="27"/>
        <v>3</v>
      </c>
      <c r="Z43" s="13">
        <v>3</v>
      </c>
      <c r="AA43" s="13">
        <v>0</v>
      </c>
    </row>
    <row r="44" spans="1:27" ht="10.199999999999999" customHeight="1" x14ac:dyDescent="0.2">
      <c r="A44" s="5" t="s">
        <v>34</v>
      </c>
      <c r="B44" s="5">
        <f t="shared" si="18"/>
        <v>64</v>
      </c>
      <c r="C44" s="5">
        <v>34</v>
      </c>
      <c r="D44" s="5">
        <v>30</v>
      </c>
      <c r="E44" s="5">
        <f t="shared" si="19"/>
        <v>59</v>
      </c>
      <c r="F44" s="5">
        <v>30</v>
      </c>
      <c r="G44" s="5">
        <v>29</v>
      </c>
      <c r="H44" s="5">
        <f t="shared" si="20"/>
        <v>5</v>
      </c>
      <c r="I44" s="5">
        <f t="shared" si="11"/>
        <v>4</v>
      </c>
      <c r="J44" s="5">
        <f t="shared" si="12"/>
        <v>1</v>
      </c>
      <c r="L44" s="5" t="s">
        <v>34</v>
      </c>
      <c r="M44" s="13">
        <f t="shared" si="21"/>
        <v>36</v>
      </c>
      <c r="N44" s="13">
        <f t="shared" si="22"/>
        <v>20</v>
      </c>
      <c r="O44" s="13">
        <f t="shared" si="23"/>
        <v>16</v>
      </c>
      <c r="P44" s="13">
        <f t="shared" si="24"/>
        <v>34</v>
      </c>
      <c r="Q44" s="13">
        <v>18</v>
      </c>
      <c r="R44" s="13">
        <v>16</v>
      </c>
      <c r="S44" s="13">
        <f t="shared" si="25"/>
        <v>0</v>
      </c>
      <c r="T44" s="13">
        <v>0</v>
      </c>
      <c r="U44" s="13">
        <v>0</v>
      </c>
      <c r="V44" s="13">
        <f t="shared" si="26"/>
        <v>1</v>
      </c>
      <c r="W44" s="13">
        <v>1</v>
      </c>
      <c r="X44" s="13">
        <v>0</v>
      </c>
      <c r="Y44" s="13">
        <f t="shared" si="27"/>
        <v>1</v>
      </c>
      <c r="Z44" s="13">
        <v>1</v>
      </c>
      <c r="AA44" s="13">
        <v>0</v>
      </c>
    </row>
    <row r="45" spans="1:27" ht="10.199999999999999" customHeight="1" x14ac:dyDescent="0.2">
      <c r="A45" s="5" t="s">
        <v>35</v>
      </c>
      <c r="B45" s="5">
        <f t="shared" si="18"/>
        <v>63</v>
      </c>
      <c r="C45" s="5">
        <v>25</v>
      </c>
      <c r="D45" s="5">
        <v>38</v>
      </c>
      <c r="E45" s="5">
        <f t="shared" si="19"/>
        <v>58</v>
      </c>
      <c r="F45" s="5">
        <v>22</v>
      </c>
      <c r="G45" s="5">
        <v>36</v>
      </c>
      <c r="H45" s="5">
        <f t="shared" si="20"/>
        <v>5</v>
      </c>
      <c r="I45" s="5">
        <f t="shared" si="11"/>
        <v>3</v>
      </c>
      <c r="J45" s="5">
        <f t="shared" si="12"/>
        <v>2</v>
      </c>
      <c r="L45" s="5" t="s">
        <v>35</v>
      </c>
      <c r="M45" s="13">
        <f t="shared" si="21"/>
        <v>31</v>
      </c>
      <c r="N45" s="13">
        <f t="shared" si="22"/>
        <v>12</v>
      </c>
      <c r="O45" s="13">
        <f t="shared" si="23"/>
        <v>19</v>
      </c>
      <c r="P45" s="13">
        <f t="shared" si="24"/>
        <v>29</v>
      </c>
      <c r="Q45" s="13">
        <v>11</v>
      </c>
      <c r="R45" s="13">
        <v>18</v>
      </c>
      <c r="S45" s="13">
        <f t="shared" si="25"/>
        <v>2</v>
      </c>
      <c r="T45" s="13">
        <v>1</v>
      </c>
      <c r="U45" s="13">
        <v>1</v>
      </c>
      <c r="V45" s="13">
        <f t="shared" si="26"/>
        <v>0</v>
      </c>
      <c r="W45" s="13">
        <v>0</v>
      </c>
      <c r="X45" s="13">
        <v>0</v>
      </c>
      <c r="Y45" s="13">
        <f t="shared" si="27"/>
        <v>0</v>
      </c>
      <c r="Z45" s="13">
        <v>0</v>
      </c>
      <c r="AA45" s="13">
        <v>0</v>
      </c>
    </row>
    <row r="46" spans="1:27" ht="10.199999999999999" customHeight="1" x14ac:dyDescent="0.2">
      <c r="A46" s="5" t="s">
        <v>198</v>
      </c>
      <c r="B46" s="5">
        <v>17</v>
      </c>
      <c r="C46" s="5">
        <v>16.600000000000001</v>
      </c>
      <c r="D46" s="5">
        <v>17.399999999999999</v>
      </c>
      <c r="E46" s="5">
        <v>16.899999999999999</v>
      </c>
      <c r="F46" s="5">
        <v>16.2</v>
      </c>
      <c r="G46" s="5">
        <v>17.5</v>
      </c>
      <c r="L46" s="5" t="s">
        <v>36</v>
      </c>
      <c r="M46" s="13">
        <f t="shared" si="21"/>
        <v>2748</v>
      </c>
      <c r="N46" s="13">
        <f t="shared" si="22"/>
        <v>1417</v>
      </c>
      <c r="O46" s="13">
        <f t="shared" si="23"/>
        <v>1331</v>
      </c>
      <c r="P46" s="13">
        <f t="shared" si="24"/>
        <v>2272</v>
      </c>
      <c r="Q46" s="13">
        <v>1122</v>
      </c>
      <c r="R46" s="13">
        <v>1150</v>
      </c>
      <c r="S46" s="13">
        <f t="shared" si="25"/>
        <v>245</v>
      </c>
      <c r="T46" s="13">
        <v>131</v>
      </c>
      <c r="U46" s="13">
        <v>114</v>
      </c>
      <c r="V46" s="13">
        <f t="shared" si="26"/>
        <v>220</v>
      </c>
      <c r="W46" s="13">
        <v>153</v>
      </c>
      <c r="X46" s="13">
        <v>67</v>
      </c>
      <c r="Y46" s="13">
        <f t="shared" si="27"/>
        <v>11</v>
      </c>
      <c r="Z46" s="13">
        <v>11</v>
      </c>
      <c r="AA46" s="13">
        <v>0</v>
      </c>
    </row>
    <row r="48" spans="1:27" ht="10.199999999999999" customHeight="1" x14ac:dyDescent="0.2">
      <c r="A48" s="42" t="s">
        <v>49</v>
      </c>
      <c r="L48" s="42" t="s">
        <v>49</v>
      </c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</row>
    <row r="49" spans="1:27" ht="10.199999999999999" customHeight="1" x14ac:dyDescent="0.2">
      <c r="A49" s="42"/>
      <c r="L49" s="42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</row>
    <row r="50" spans="1:27" ht="10.199999999999999" customHeight="1" x14ac:dyDescent="0.2">
      <c r="A50" s="5" t="s">
        <v>0</v>
      </c>
      <c r="B50" s="5">
        <f>C50+D50</f>
        <v>5330</v>
      </c>
      <c r="C50" s="5">
        <f>SUM(C51:C67)-C52</f>
        <v>2754</v>
      </c>
      <c r="D50" s="5">
        <f>SUM(D51:D67)-D52</f>
        <v>2576</v>
      </c>
      <c r="E50" s="5">
        <f>F50+G50</f>
        <v>4874</v>
      </c>
      <c r="F50" s="5">
        <f>SUM(F51:F67)-F52</f>
        <v>2497</v>
      </c>
      <c r="G50" s="5">
        <f>SUM(G51:G67)-G52</f>
        <v>2377</v>
      </c>
      <c r="H50" s="5">
        <f>B50-E50</f>
        <v>456</v>
      </c>
      <c r="I50" s="5">
        <f t="shared" ref="I50:I67" si="28">C50-F50</f>
        <v>257</v>
      </c>
      <c r="J50" s="5">
        <f t="shared" ref="J50:J67" si="29">D50-G50</f>
        <v>199</v>
      </c>
      <c r="L50" s="5" t="s">
        <v>0</v>
      </c>
      <c r="M50" s="13">
        <f t="shared" ref="M50:O55" si="30">P50+S50+V50+Y50</f>
        <v>3431</v>
      </c>
      <c r="N50" s="13">
        <f t="shared" si="30"/>
        <v>1752</v>
      </c>
      <c r="O50" s="13">
        <f t="shared" si="30"/>
        <v>1679</v>
      </c>
      <c r="P50" s="13">
        <f t="shared" ref="P50:P55" si="31">Q50+R50</f>
        <v>3104</v>
      </c>
      <c r="Q50" s="13">
        <f>SUM(Q51:Q67)-Q52</f>
        <v>1576</v>
      </c>
      <c r="R50" s="13">
        <f>SUM(R51:R67)-R52</f>
        <v>1528</v>
      </c>
      <c r="S50" s="13">
        <f t="shared" ref="S50:S55" si="32">T50+U50</f>
        <v>306</v>
      </c>
      <c r="T50" s="13">
        <f>SUM(T51:T67)-T52</f>
        <v>162</v>
      </c>
      <c r="U50" s="13">
        <f>SUM(U51:U67)-U52</f>
        <v>144</v>
      </c>
      <c r="V50" s="13">
        <f t="shared" ref="V50:V55" si="33">W50+X50</f>
        <v>20</v>
      </c>
      <c r="W50" s="13">
        <f>SUM(W51:W67)-W52</f>
        <v>13</v>
      </c>
      <c r="X50" s="13">
        <f>SUM(X51:X67)-X52</f>
        <v>7</v>
      </c>
      <c r="Y50" s="13">
        <f t="shared" ref="Y50:Y55" si="34">Z50+AA50</f>
        <v>1</v>
      </c>
      <c r="Z50" s="13">
        <f>SUM(Z51:Z67)-Z52</f>
        <v>1</v>
      </c>
      <c r="AA50" s="13">
        <f>SUM(AA51:AA67)-AA52</f>
        <v>0</v>
      </c>
    </row>
    <row r="51" spans="1:27" ht="10.199999999999999" customHeight="1" x14ac:dyDescent="0.2">
      <c r="A51" s="5" t="s">
        <v>20</v>
      </c>
      <c r="B51" s="5">
        <f t="shared" ref="B51:B67" si="35">C51+D51</f>
        <v>1043</v>
      </c>
      <c r="C51" s="5">
        <v>536</v>
      </c>
      <c r="D51" s="5">
        <v>507</v>
      </c>
      <c r="E51" s="5">
        <f t="shared" ref="E51:E67" si="36">F51+G51</f>
        <v>922</v>
      </c>
      <c r="F51" s="5">
        <v>474</v>
      </c>
      <c r="G51" s="5">
        <v>448</v>
      </c>
      <c r="H51" s="5">
        <f t="shared" ref="H51:H67" si="37">B51-E51</f>
        <v>121</v>
      </c>
      <c r="I51" s="5">
        <f t="shared" si="28"/>
        <v>62</v>
      </c>
      <c r="J51" s="5">
        <f t="shared" si="29"/>
        <v>59</v>
      </c>
      <c r="L51" s="5" t="s">
        <v>20</v>
      </c>
      <c r="M51" s="13">
        <f t="shared" si="30"/>
        <v>588</v>
      </c>
      <c r="N51" s="13">
        <f t="shared" si="30"/>
        <v>310</v>
      </c>
      <c r="O51" s="13">
        <f t="shared" si="30"/>
        <v>278</v>
      </c>
      <c r="P51" s="13">
        <f t="shared" si="31"/>
        <v>520</v>
      </c>
      <c r="Q51" s="13">
        <v>277</v>
      </c>
      <c r="R51" s="13">
        <v>243</v>
      </c>
      <c r="S51" s="13">
        <f t="shared" si="32"/>
        <v>67</v>
      </c>
      <c r="T51" s="13">
        <v>33</v>
      </c>
      <c r="U51" s="13">
        <v>34</v>
      </c>
      <c r="V51" s="13">
        <f t="shared" si="33"/>
        <v>1</v>
      </c>
      <c r="W51" s="13">
        <v>0</v>
      </c>
      <c r="X51" s="13">
        <v>1</v>
      </c>
      <c r="Y51" s="13">
        <f t="shared" si="34"/>
        <v>0</v>
      </c>
      <c r="Z51" s="13">
        <v>0</v>
      </c>
      <c r="AA51" s="13">
        <v>0</v>
      </c>
    </row>
    <row r="52" spans="1:27" ht="10.199999999999999" customHeight="1" x14ac:dyDescent="0.2">
      <c r="A52" s="5" t="s">
        <v>21</v>
      </c>
      <c r="B52" s="5">
        <f t="shared" si="35"/>
        <v>225</v>
      </c>
      <c r="C52" s="5">
        <v>120</v>
      </c>
      <c r="D52" s="5">
        <v>105</v>
      </c>
      <c r="E52" s="5">
        <f t="shared" si="36"/>
        <v>207</v>
      </c>
      <c r="F52" s="5">
        <v>111</v>
      </c>
      <c r="G52" s="5">
        <v>96</v>
      </c>
      <c r="H52" s="5">
        <f t="shared" si="37"/>
        <v>18</v>
      </c>
      <c r="I52" s="5">
        <f t="shared" si="28"/>
        <v>9</v>
      </c>
      <c r="J52" s="5">
        <f t="shared" si="29"/>
        <v>9</v>
      </c>
      <c r="L52" s="5" t="s">
        <v>21</v>
      </c>
      <c r="M52" s="13">
        <f t="shared" si="30"/>
        <v>116</v>
      </c>
      <c r="N52" s="13">
        <f t="shared" si="30"/>
        <v>54</v>
      </c>
      <c r="O52" s="13">
        <f t="shared" si="30"/>
        <v>62</v>
      </c>
      <c r="P52" s="13">
        <f t="shared" si="31"/>
        <v>108</v>
      </c>
      <c r="Q52" s="13">
        <v>48</v>
      </c>
      <c r="R52" s="13">
        <v>60</v>
      </c>
      <c r="S52" s="13">
        <f t="shared" si="32"/>
        <v>8</v>
      </c>
      <c r="T52" s="13">
        <v>6</v>
      </c>
      <c r="U52" s="13">
        <v>2</v>
      </c>
      <c r="V52" s="13">
        <f t="shared" si="33"/>
        <v>0</v>
      </c>
      <c r="W52" s="13">
        <v>0</v>
      </c>
      <c r="X52" s="13">
        <v>0</v>
      </c>
      <c r="Y52" s="13">
        <f t="shared" si="34"/>
        <v>0</v>
      </c>
      <c r="Z52" s="13">
        <v>0</v>
      </c>
      <c r="AA52" s="13">
        <v>0</v>
      </c>
    </row>
    <row r="53" spans="1:27" ht="10.199999999999999" customHeight="1" x14ac:dyDescent="0.2">
      <c r="A53" s="5" t="s">
        <v>22</v>
      </c>
      <c r="B53" s="5">
        <f t="shared" si="35"/>
        <v>847</v>
      </c>
      <c r="C53" s="5">
        <v>433</v>
      </c>
      <c r="D53" s="5">
        <v>414</v>
      </c>
      <c r="E53" s="5">
        <f t="shared" si="36"/>
        <v>778</v>
      </c>
      <c r="F53" s="5">
        <v>391</v>
      </c>
      <c r="G53" s="5">
        <v>387</v>
      </c>
      <c r="H53" s="5">
        <f t="shared" si="37"/>
        <v>69</v>
      </c>
      <c r="I53" s="5">
        <f t="shared" si="28"/>
        <v>42</v>
      </c>
      <c r="J53" s="5">
        <f t="shared" si="29"/>
        <v>27</v>
      </c>
      <c r="L53" s="5" t="s">
        <v>22</v>
      </c>
      <c r="M53" s="13">
        <f t="shared" si="30"/>
        <v>539</v>
      </c>
      <c r="N53" s="13">
        <f t="shared" si="30"/>
        <v>280</v>
      </c>
      <c r="O53" s="13">
        <f t="shared" si="30"/>
        <v>259</v>
      </c>
      <c r="P53" s="13">
        <f t="shared" si="31"/>
        <v>479</v>
      </c>
      <c r="Q53" s="13">
        <v>245</v>
      </c>
      <c r="R53" s="13">
        <v>234</v>
      </c>
      <c r="S53" s="13">
        <f t="shared" si="32"/>
        <v>58</v>
      </c>
      <c r="T53" s="13">
        <v>34</v>
      </c>
      <c r="U53" s="13">
        <v>24</v>
      </c>
      <c r="V53" s="13">
        <f t="shared" si="33"/>
        <v>2</v>
      </c>
      <c r="W53" s="13">
        <v>1</v>
      </c>
      <c r="X53" s="13">
        <v>1</v>
      </c>
      <c r="Y53" s="13">
        <f t="shared" si="34"/>
        <v>0</v>
      </c>
      <c r="Z53" s="13">
        <v>0</v>
      </c>
      <c r="AA53" s="13">
        <v>0</v>
      </c>
    </row>
    <row r="54" spans="1:27" ht="10.199999999999999" customHeight="1" x14ac:dyDescent="0.2">
      <c r="A54" s="5" t="s">
        <v>23</v>
      </c>
      <c r="B54" s="5">
        <f t="shared" si="35"/>
        <v>656</v>
      </c>
      <c r="C54" s="5">
        <v>353</v>
      </c>
      <c r="D54" s="5">
        <v>303</v>
      </c>
      <c r="E54" s="5">
        <f t="shared" si="36"/>
        <v>603</v>
      </c>
      <c r="F54" s="5">
        <v>325</v>
      </c>
      <c r="G54" s="5">
        <v>278</v>
      </c>
      <c r="H54" s="5">
        <f t="shared" si="37"/>
        <v>53</v>
      </c>
      <c r="I54" s="5">
        <f t="shared" si="28"/>
        <v>28</v>
      </c>
      <c r="J54" s="5">
        <f t="shared" si="29"/>
        <v>25</v>
      </c>
      <c r="L54" s="5" t="s">
        <v>23</v>
      </c>
      <c r="M54" s="13">
        <f t="shared" si="30"/>
        <v>459</v>
      </c>
      <c r="N54" s="13">
        <f t="shared" si="30"/>
        <v>229</v>
      </c>
      <c r="O54" s="13">
        <f t="shared" si="30"/>
        <v>230</v>
      </c>
      <c r="P54" s="13">
        <f t="shared" si="31"/>
        <v>408</v>
      </c>
      <c r="Q54" s="13">
        <v>202</v>
      </c>
      <c r="R54" s="13">
        <v>206</v>
      </c>
      <c r="S54" s="13">
        <f t="shared" si="32"/>
        <v>50</v>
      </c>
      <c r="T54" s="13">
        <v>26</v>
      </c>
      <c r="U54" s="13">
        <v>24</v>
      </c>
      <c r="V54" s="13">
        <f t="shared" si="33"/>
        <v>1</v>
      </c>
      <c r="W54" s="13">
        <v>1</v>
      </c>
      <c r="X54" s="13">
        <v>0</v>
      </c>
      <c r="Y54" s="13">
        <f t="shared" si="34"/>
        <v>0</v>
      </c>
      <c r="Z54" s="13">
        <v>0</v>
      </c>
      <c r="AA54" s="13">
        <v>0</v>
      </c>
    </row>
    <row r="55" spans="1:27" ht="10.199999999999999" customHeight="1" x14ac:dyDescent="0.2">
      <c r="A55" s="5" t="s">
        <v>46</v>
      </c>
      <c r="B55" s="5">
        <f t="shared" si="35"/>
        <v>585</v>
      </c>
      <c r="C55" s="5">
        <v>308</v>
      </c>
      <c r="D55" s="5">
        <v>277</v>
      </c>
      <c r="E55" s="5">
        <f t="shared" si="36"/>
        <v>543</v>
      </c>
      <c r="F55" s="5">
        <v>282</v>
      </c>
      <c r="G55" s="5">
        <v>261</v>
      </c>
      <c r="H55" s="5">
        <f t="shared" si="37"/>
        <v>42</v>
      </c>
      <c r="I55" s="5">
        <f t="shared" si="28"/>
        <v>26</v>
      </c>
      <c r="J55" s="5">
        <f t="shared" si="29"/>
        <v>16</v>
      </c>
      <c r="L55" s="5" t="s">
        <v>46</v>
      </c>
      <c r="M55" s="13">
        <f t="shared" si="30"/>
        <v>421</v>
      </c>
      <c r="N55" s="13">
        <f t="shared" si="30"/>
        <v>204</v>
      </c>
      <c r="O55" s="13">
        <f t="shared" si="30"/>
        <v>217</v>
      </c>
      <c r="P55" s="13">
        <f t="shared" si="31"/>
        <v>386</v>
      </c>
      <c r="Q55" s="13">
        <v>189</v>
      </c>
      <c r="R55" s="13">
        <v>197</v>
      </c>
      <c r="S55" s="13">
        <f t="shared" si="32"/>
        <v>35</v>
      </c>
      <c r="T55" s="13">
        <v>15</v>
      </c>
      <c r="U55" s="13">
        <v>20</v>
      </c>
      <c r="V55" s="13">
        <f t="shared" si="33"/>
        <v>0</v>
      </c>
      <c r="W55" s="13">
        <v>0</v>
      </c>
      <c r="X55" s="13">
        <v>0</v>
      </c>
      <c r="Y55" s="13">
        <f t="shared" si="34"/>
        <v>0</v>
      </c>
      <c r="Z55" s="13">
        <v>0</v>
      </c>
      <c r="AA55" s="13">
        <v>0</v>
      </c>
    </row>
    <row r="56" spans="1:27" ht="10.199999999999999" customHeight="1" x14ac:dyDescent="0.2">
      <c r="A56" s="5" t="s">
        <v>24</v>
      </c>
      <c r="B56" s="5">
        <f t="shared" si="35"/>
        <v>437</v>
      </c>
      <c r="C56" s="5">
        <v>207</v>
      </c>
      <c r="D56" s="5">
        <v>230</v>
      </c>
      <c r="E56" s="5">
        <f t="shared" si="36"/>
        <v>399</v>
      </c>
      <c r="F56" s="5">
        <v>185</v>
      </c>
      <c r="G56" s="5">
        <v>214</v>
      </c>
      <c r="H56" s="5">
        <f t="shared" si="37"/>
        <v>38</v>
      </c>
      <c r="I56" s="5">
        <f t="shared" si="28"/>
        <v>22</v>
      </c>
      <c r="J56" s="5">
        <f t="shared" si="29"/>
        <v>16</v>
      </c>
      <c r="L56" s="5" t="s">
        <v>24</v>
      </c>
      <c r="M56" s="13">
        <f t="shared" ref="M56:M68" si="38">P56+S56+V56+Y56</f>
        <v>297</v>
      </c>
      <c r="N56" s="13">
        <f t="shared" ref="N56:N68" si="39">Q56+T56+W56+Z56</f>
        <v>144</v>
      </c>
      <c r="O56" s="13">
        <f t="shared" ref="O56:O68" si="40">R56+U56+X56+AA56</f>
        <v>153</v>
      </c>
      <c r="P56" s="13">
        <f t="shared" ref="P56:P68" si="41">Q56+R56</f>
        <v>263</v>
      </c>
      <c r="Q56" s="13">
        <v>126</v>
      </c>
      <c r="R56" s="13">
        <v>137</v>
      </c>
      <c r="S56" s="13">
        <f t="shared" ref="S56:S68" si="42">T56+U56</f>
        <v>32</v>
      </c>
      <c r="T56" s="13">
        <v>16</v>
      </c>
      <c r="U56" s="13">
        <v>16</v>
      </c>
      <c r="V56" s="13">
        <f t="shared" ref="V56:V68" si="43">W56+X56</f>
        <v>2</v>
      </c>
      <c r="W56" s="13">
        <v>2</v>
      </c>
      <c r="X56" s="13">
        <v>0</v>
      </c>
      <c r="Y56" s="13">
        <f t="shared" ref="Y56:Y68" si="44">Z56+AA56</f>
        <v>0</v>
      </c>
      <c r="Z56" s="13">
        <v>0</v>
      </c>
      <c r="AA56" s="13">
        <v>0</v>
      </c>
    </row>
    <row r="57" spans="1:27" ht="10.199999999999999" customHeight="1" x14ac:dyDescent="0.2">
      <c r="A57" s="5" t="s">
        <v>25</v>
      </c>
      <c r="B57" s="5">
        <f t="shared" si="35"/>
        <v>441</v>
      </c>
      <c r="C57" s="5">
        <v>210</v>
      </c>
      <c r="D57" s="5">
        <v>231</v>
      </c>
      <c r="E57" s="5">
        <f t="shared" si="36"/>
        <v>405</v>
      </c>
      <c r="F57" s="5">
        <v>194</v>
      </c>
      <c r="G57" s="5">
        <v>211</v>
      </c>
      <c r="H57" s="5">
        <f t="shared" si="37"/>
        <v>36</v>
      </c>
      <c r="I57" s="5">
        <f t="shared" si="28"/>
        <v>16</v>
      </c>
      <c r="J57" s="5">
        <f t="shared" si="29"/>
        <v>20</v>
      </c>
      <c r="L57" s="5" t="s">
        <v>25</v>
      </c>
      <c r="M57" s="13">
        <f t="shared" si="38"/>
        <v>228</v>
      </c>
      <c r="N57" s="13">
        <f t="shared" si="39"/>
        <v>105</v>
      </c>
      <c r="O57" s="13">
        <f t="shared" si="40"/>
        <v>123</v>
      </c>
      <c r="P57" s="13">
        <f t="shared" si="41"/>
        <v>214</v>
      </c>
      <c r="Q57" s="13">
        <v>97</v>
      </c>
      <c r="R57" s="13">
        <v>117</v>
      </c>
      <c r="S57" s="13">
        <f t="shared" si="42"/>
        <v>13</v>
      </c>
      <c r="T57" s="13">
        <v>8</v>
      </c>
      <c r="U57" s="13">
        <v>5</v>
      </c>
      <c r="V57" s="13">
        <f t="shared" si="43"/>
        <v>1</v>
      </c>
      <c r="W57" s="13">
        <v>0</v>
      </c>
      <c r="X57" s="13">
        <v>1</v>
      </c>
      <c r="Y57" s="13">
        <f t="shared" si="44"/>
        <v>0</v>
      </c>
      <c r="Z57" s="13">
        <v>0</v>
      </c>
      <c r="AA57" s="13">
        <v>0</v>
      </c>
    </row>
    <row r="58" spans="1:27" ht="10.199999999999999" customHeight="1" x14ac:dyDescent="0.2">
      <c r="A58" s="5" t="s">
        <v>26</v>
      </c>
      <c r="B58" s="5">
        <f t="shared" si="35"/>
        <v>316</v>
      </c>
      <c r="C58" s="5">
        <v>184</v>
      </c>
      <c r="D58" s="5">
        <v>132</v>
      </c>
      <c r="E58" s="5">
        <f t="shared" si="36"/>
        <v>292</v>
      </c>
      <c r="F58" s="5">
        <v>167</v>
      </c>
      <c r="G58" s="5">
        <v>125</v>
      </c>
      <c r="H58" s="5">
        <f t="shared" si="37"/>
        <v>24</v>
      </c>
      <c r="I58" s="5">
        <f t="shared" si="28"/>
        <v>17</v>
      </c>
      <c r="J58" s="5">
        <f t="shared" si="29"/>
        <v>7</v>
      </c>
      <c r="L58" s="5" t="s">
        <v>26</v>
      </c>
      <c r="M58" s="13">
        <f t="shared" si="38"/>
        <v>175</v>
      </c>
      <c r="N58" s="13">
        <f t="shared" si="39"/>
        <v>85</v>
      </c>
      <c r="O58" s="13">
        <f t="shared" si="40"/>
        <v>90</v>
      </c>
      <c r="P58" s="13">
        <f t="shared" si="41"/>
        <v>163</v>
      </c>
      <c r="Q58" s="13">
        <v>78</v>
      </c>
      <c r="R58" s="13">
        <v>85</v>
      </c>
      <c r="S58" s="13">
        <f t="shared" si="42"/>
        <v>10</v>
      </c>
      <c r="T58" s="13">
        <v>6</v>
      </c>
      <c r="U58" s="13">
        <v>4</v>
      </c>
      <c r="V58" s="13">
        <f t="shared" si="43"/>
        <v>2</v>
      </c>
      <c r="W58" s="13">
        <v>1</v>
      </c>
      <c r="X58" s="13">
        <v>1</v>
      </c>
      <c r="Y58" s="13">
        <f t="shared" si="44"/>
        <v>0</v>
      </c>
      <c r="Z58" s="13">
        <v>0</v>
      </c>
      <c r="AA58" s="13">
        <v>0</v>
      </c>
    </row>
    <row r="59" spans="1:27" ht="10.199999999999999" customHeight="1" x14ac:dyDescent="0.2">
      <c r="A59" s="5" t="s">
        <v>27</v>
      </c>
      <c r="B59" s="5">
        <f t="shared" si="35"/>
        <v>245</v>
      </c>
      <c r="C59" s="5">
        <v>132</v>
      </c>
      <c r="D59" s="5">
        <v>113</v>
      </c>
      <c r="E59" s="5">
        <f t="shared" si="36"/>
        <v>228</v>
      </c>
      <c r="F59" s="5">
        <v>120</v>
      </c>
      <c r="G59" s="5">
        <v>108</v>
      </c>
      <c r="H59" s="5">
        <f t="shared" si="37"/>
        <v>17</v>
      </c>
      <c r="I59" s="5">
        <f t="shared" si="28"/>
        <v>12</v>
      </c>
      <c r="J59" s="5">
        <f t="shared" si="29"/>
        <v>5</v>
      </c>
      <c r="L59" s="5" t="s">
        <v>27</v>
      </c>
      <c r="M59" s="13">
        <f t="shared" si="38"/>
        <v>186</v>
      </c>
      <c r="N59" s="13">
        <f t="shared" si="39"/>
        <v>106</v>
      </c>
      <c r="O59" s="13">
        <f t="shared" si="40"/>
        <v>80</v>
      </c>
      <c r="P59" s="13">
        <f t="shared" si="41"/>
        <v>175</v>
      </c>
      <c r="Q59" s="13">
        <v>102</v>
      </c>
      <c r="R59" s="13">
        <v>73</v>
      </c>
      <c r="S59" s="13">
        <f t="shared" si="42"/>
        <v>8</v>
      </c>
      <c r="T59" s="13">
        <v>3</v>
      </c>
      <c r="U59" s="13">
        <v>5</v>
      </c>
      <c r="V59" s="13">
        <f t="shared" si="43"/>
        <v>3</v>
      </c>
      <c r="W59" s="13">
        <v>1</v>
      </c>
      <c r="X59" s="13">
        <v>2</v>
      </c>
      <c r="Y59" s="13">
        <f t="shared" si="44"/>
        <v>0</v>
      </c>
      <c r="Z59" s="13">
        <v>0</v>
      </c>
      <c r="AA59" s="13">
        <v>0</v>
      </c>
    </row>
    <row r="60" spans="1:27" ht="10.199999999999999" customHeight="1" x14ac:dyDescent="0.2">
      <c r="A60" s="5" t="s">
        <v>28</v>
      </c>
      <c r="B60" s="5">
        <f t="shared" si="35"/>
        <v>196</v>
      </c>
      <c r="C60" s="5">
        <v>92</v>
      </c>
      <c r="D60" s="5">
        <v>104</v>
      </c>
      <c r="E60" s="5">
        <f t="shared" si="36"/>
        <v>179</v>
      </c>
      <c r="F60" s="5">
        <v>82</v>
      </c>
      <c r="G60" s="5">
        <v>97</v>
      </c>
      <c r="H60" s="5">
        <f t="shared" si="37"/>
        <v>17</v>
      </c>
      <c r="I60" s="5">
        <f t="shared" si="28"/>
        <v>10</v>
      </c>
      <c r="J60" s="5">
        <f t="shared" si="29"/>
        <v>7</v>
      </c>
      <c r="L60" s="5" t="s">
        <v>28</v>
      </c>
      <c r="M60" s="13">
        <f t="shared" si="38"/>
        <v>149</v>
      </c>
      <c r="N60" s="13">
        <f t="shared" si="39"/>
        <v>78</v>
      </c>
      <c r="O60" s="13">
        <f t="shared" si="40"/>
        <v>71</v>
      </c>
      <c r="P60" s="13">
        <f t="shared" si="41"/>
        <v>139</v>
      </c>
      <c r="Q60" s="13">
        <v>71</v>
      </c>
      <c r="R60" s="13">
        <v>68</v>
      </c>
      <c r="S60" s="13">
        <f t="shared" si="42"/>
        <v>8</v>
      </c>
      <c r="T60" s="13">
        <v>6</v>
      </c>
      <c r="U60" s="13">
        <v>2</v>
      </c>
      <c r="V60" s="13">
        <f t="shared" si="43"/>
        <v>2</v>
      </c>
      <c r="W60" s="13">
        <v>1</v>
      </c>
      <c r="X60" s="13">
        <v>1</v>
      </c>
      <c r="Y60" s="13">
        <f t="shared" si="44"/>
        <v>0</v>
      </c>
      <c r="Z60" s="13">
        <v>0</v>
      </c>
      <c r="AA60" s="13">
        <v>0</v>
      </c>
    </row>
    <row r="61" spans="1:27" ht="10.199999999999999" customHeight="1" x14ac:dyDescent="0.2">
      <c r="A61" s="5" t="s">
        <v>29</v>
      </c>
      <c r="B61" s="5">
        <f t="shared" si="35"/>
        <v>174</v>
      </c>
      <c r="C61" s="5">
        <v>101</v>
      </c>
      <c r="D61" s="5">
        <v>73</v>
      </c>
      <c r="E61" s="5">
        <f t="shared" si="36"/>
        <v>167</v>
      </c>
      <c r="F61" s="5">
        <v>97</v>
      </c>
      <c r="G61" s="5">
        <v>70</v>
      </c>
      <c r="H61" s="5">
        <f t="shared" si="37"/>
        <v>7</v>
      </c>
      <c r="I61" s="5">
        <f t="shared" si="28"/>
        <v>4</v>
      </c>
      <c r="J61" s="5">
        <f t="shared" si="29"/>
        <v>3</v>
      </c>
      <c r="L61" s="5" t="s">
        <v>29</v>
      </c>
      <c r="M61" s="13">
        <f t="shared" si="38"/>
        <v>94</v>
      </c>
      <c r="N61" s="13">
        <f t="shared" si="39"/>
        <v>52</v>
      </c>
      <c r="O61" s="13">
        <f t="shared" si="40"/>
        <v>42</v>
      </c>
      <c r="P61" s="13">
        <f t="shared" si="41"/>
        <v>84</v>
      </c>
      <c r="Q61" s="13">
        <v>45</v>
      </c>
      <c r="R61" s="13">
        <v>39</v>
      </c>
      <c r="S61" s="13">
        <f t="shared" si="42"/>
        <v>8</v>
      </c>
      <c r="T61" s="13">
        <v>5</v>
      </c>
      <c r="U61" s="13">
        <v>3</v>
      </c>
      <c r="V61" s="13">
        <f t="shared" si="43"/>
        <v>2</v>
      </c>
      <c r="W61" s="13">
        <v>2</v>
      </c>
      <c r="X61" s="13">
        <v>0</v>
      </c>
      <c r="Y61" s="13">
        <f t="shared" si="44"/>
        <v>0</v>
      </c>
      <c r="Z61" s="13">
        <v>0</v>
      </c>
      <c r="AA61" s="13">
        <v>0</v>
      </c>
    </row>
    <row r="62" spans="1:27" ht="10.199999999999999" customHeight="1" x14ac:dyDescent="0.2">
      <c r="A62" s="5" t="s">
        <v>30</v>
      </c>
      <c r="B62" s="5">
        <f t="shared" si="35"/>
        <v>134</v>
      </c>
      <c r="C62" s="5">
        <v>74</v>
      </c>
      <c r="D62" s="5">
        <v>60</v>
      </c>
      <c r="E62" s="5">
        <f t="shared" si="36"/>
        <v>121</v>
      </c>
      <c r="F62" s="5">
        <v>66</v>
      </c>
      <c r="G62" s="5">
        <v>55</v>
      </c>
      <c r="H62" s="5">
        <f t="shared" si="37"/>
        <v>13</v>
      </c>
      <c r="I62" s="5">
        <f t="shared" si="28"/>
        <v>8</v>
      </c>
      <c r="J62" s="5">
        <f t="shared" si="29"/>
        <v>5</v>
      </c>
      <c r="L62" s="5" t="s">
        <v>30</v>
      </c>
      <c r="M62" s="13">
        <f t="shared" si="38"/>
        <v>89</v>
      </c>
      <c r="N62" s="13">
        <f t="shared" si="39"/>
        <v>43</v>
      </c>
      <c r="O62" s="13">
        <f t="shared" si="40"/>
        <v>46</v>
      </c>
      <c r="P62" s="13">
        <f t="shared" si="41"/>
        <v>83</v>
      </c>
      <c r="Q62" s="13">
        <v>40</v>
      </c>
      <c r="R62" s="13">
        <v>43</v>
      </c>
      <c r="S62" s="13">
        <f t="shared" si="42"/>
        <v>5</v>
      </c>
      <c r="T62" s="13">
        <v>2</v>
      </c>
      <c r="U62" s="13">
        <v>3</v>
      </c>
      <c r="V62" s="13">
        <f t="shared" si="43"/>
        <v>1</v>
      </c>
      <c r="W62" s="13">
        <v>1</v>
      </c>
      <c r="X62" s="13">
        <v>0</v>
      </c>
      <c r="Y62" s="13">
        <f t="shared" si="44"/>
        <v>0</v>
      </c>
      <c r="Z62" s="13">
        <v>0</v>
      </c>
      <c r="AA62" s="13">
        <v>0</v>
      </c>
    </row>
    <row r="63" spans="1:27" ht="10.199999999999999" customHeight="1" x14ac:dyDescent="0.2">
      <c r="A63" s="5" t="s">
        <v>31</v>
      </c>
      <c r="B63" s="5">
        <f t="shared" si="35"/>
        <v>79</v>
      </c>
      <c r="C63" s="5">
        <v>35</v>
      </c>
      <c r="D63" s="5">
        <v>44</v>
      </c>
      <c r="E63" s="5">
        <f t="shared" si="36"/>
        <v>74</v>
      </c>
      <c r="F63" s="5">
        <v>32</v>
      </c>
      <c r="G63" s="5">
        <v>42</v>
      </c>
      <c r="H63" s="5">
        <f t="shared" si="37"/>
        <v>5</v>
      </c>
      <c r="I63" s="5">
        <f t="shared" si="28"/>
        <v>3</v>
      </c>
      <c r="J63" s="5">
        <f t="shared" si="29"/>
        <v>2</v>
      </c>
      <c r="L63" s="5" t="s">
        <v>31</v>
      </c>
      <c r="M63" s="13">
        <f t="shared" si="38"/>
        <v>79</v>
      </c>
      <c r="N63" s="13">
        <f t="shared" si="39"/>
        <v>45</v>
      </c>
      <c r="O63" s="13">
        <f t="shared" si="40"/>
        <v>34</v>
      </c>
      <c r="P63" s="13">
        <f t="shared" si="41"/>
        <v>73</v>
      </c>
      <c r="Q63" s="13">
        <v>39</v>
      </c>
      <c r="R63" s="13">
        <v>34</v>
      </c>
      <c r="S63" s="13">
        <f t="shared" si="42"/>
        <v>5</v>
      </c>
      <c r="T63" s="13">
        <v>5</v>
      </c>
      <c r="U63" s="13">
        <v>0</v>
      </c>
      <c r="V63" s="13">
        <f t="shared" si="43"/>
        <v>1</v>
      </c>
      <c r="W63" s="13">
        <v>1</v>
      </c>
      <c r="X63" s="13">
        <v>0</v>
      </c>
      <c r="Y63" s="13">
        <f t="shared" si="44"/>
        <v>0</v>
      </c>
      <c r="Z63" s="13">
        <v>0</v>
      </c>
      <c r="AA63" s="13">
        <v>0</v>
      </c>
    </row>
    <row r="64" spans="1:27" ht="10.199999999999999" customHeight="1" x14ac:dyDescent="0.2">
      <c r="A64" s="5" t="s">
        <v>32</v>
      </c>
      <c r="B64" s="5">
        <f t="shared" si="35"/>
        <v>58</v>
      </c>
      <c r="C64" s="5">
        <v>26</v>
      </c>
      <c r="D64" s="5">
        <v>32</v>
      </c>
      <c r="E64" s="5">
        <f t="shared" si="36"/>
        <v>56</v>
      </c>
      <c r="F64" s="5">
        <v>26</v>
      </c>
      <c r="G64" s="5">
        <v>30</v>
      </c>
      <c r="H64" s="5">
        <f t="shared" si="37"/>
        <v>2</v>
      </c>
      <c r="I64" s="5">
        <f t="shared" si="28"/>
        <v>0</v>
      </c>
      <c r="J64" s="5">
        <f t="shared" si="29"/>
        <v>2</v>
      </c>
      <c r="L64" s="5" t="s">
        <v>32</v>
      </c>
      <c r="M64" s="13">
        <f t="shared" si="38"/>
        <v>53</v>
      </c>
      <c r="N64" s="13">
        <f t="shared" si="39"/>
        <v>30</v>
      </c>
      <c r="O64" s="13">
        <f t="shared" si="40"/>
        <v>23</v>
      </c>
      <c r="P64" s="13">
        <f t="shared" si="41"/>
        <v>49</v>
      </c>
      <c r="Q64" s="13">
        <v>26</v>
      </c>
      <c r="R64" s="13">
        <v>23</v>
      </c>
      <c r="S64" s="13">
        <f t="shared" si="42"/>
        <v>2</v>
      </c>
      <c r="T64" s="13">
        <v>2</v>
      </c>
      <c r="U64" s="13">
        <v>0</v>
      </c>
      <c r="V64" s="13">
        <f t="shared" si="43"/>
        <v>2</v>
      </c>
      <c r="W64" s="13">
        <v>2</v>
      </c>
      <c r="X64" s="13">
        <v>0</v>
      </c>
      <c r="Y64" s="13">
        <f t="shared" si="44"/>
        <v>0</v>
      </c>
      <c r="Z64" s="13">
        <v>0</v>
      </c>
      <c r="AA64" s="13">
        <v>0</v>
      </c>
    </row>
    <row r="65" spans="1:27" ht="10.199999999999999" customHeight="1" x14ac:dyDescent="0.2">
      <c r="A65" s="5" t="s">
        <v>33</v>
      </c>
      <c r="B65" s="5">
        <f t="shared" si="35"/>
        <v>49</v>
      </c>
      <c r="C65" s="5">
        <v>28</v>
      </c>
      <c r="D65" s="5">
        <v>21</v>
      </c>
      <c r="E65" s="5">
        <f t="shared" si="36"/>
        <v>43</v>
      </c>
      <c r="F65" s="5">
        <v>24</v>
      </c>
      <c r="G65" s="5">
        <v>19</v>
      </c>
      <c r="H65" s="5">
        <f t="shared" si="37"/>
        <v>6</v>
      </c>
      <c r="I65" s="5">
        <f t="shared" si="28"/>
        <v>4</v>
      </c>
      <c r="J65" s="5">
        <f t="shared" si="29"/>
        <v>2</v>
      </c>
      <c r="L65" s="5" t="s">
        <v>33</v>
      </c>
      <c r="M65" s="13">
        <f t="shared" si="38"/>
        <v>30</v>
      </c>
      <c r="N65" s="13">
        <f t="shared" si="39"/>
        <v>15</v>
      </c>
      <c r="O65" s="13">
        <f t="shared" si="40"/>
        <v>15</v>
      </c>
      <c r="P65" s="13">
        <f t="shared" si="41"/>
        <v>28</v>
      </c>
      <c r="Q65" s="13">
        <v>15</v>
      </c>
      <c r="R65" s="13">
        <v>13</v>
      </c>
      <c r="S65" s="13">
        <f t="shared" si="42"/>
        <v>2</v>
      </c>
      <c r="T65" s="13">
        <v>0</v>
      </c>
      <c r="U65" s="13">
        <v>2</v>
      </c>
      <c r="V65" s="13">
        <f t="shared" si="43"/>
        <v>0</v>
      </c>
      <c r="W65" s="13">
        <v>0</v>
      </c>
      <c r="X65" s="13">
        <v>0</v>
      </c>
      <c r="Y65" s="13">
        <f t="shared" si="44"/>
        <v>0</v>
      </c>
      <c r="Z65" s="13">
        <v>0</v>
      </c>
      <c r="AA65" s="13">
        <v>0</v>
      </c>
    </row>
    <row r="66" spans="1:27" ht="10.199999999999999" customHeight="1" x14ac:dyDescent="0.2">
      <c r="A66" s="5" t="s">
        <v>34</v>
      </c>
      <c r="B66" s="5">
        <f t="shared" si="35"/>
        <v>32</v>
      </c>
      <c r="C66" s="5">
        <v>15</v>
      </c>
      <c r="D66" s="5">
        <v>17</v>
      </c>
      <c r="E66" s="5">
        <f t="shared" si="36"/>
        <v>29</v>
      </c>
      <c r="F66" s="5">
        <v>12</v>
      </c>
      <c r="G66" s="5">
        <v>17</v>
      </c>
      <c r="H66" s="5">
        <f t="shared" si="37"/>
        <v>3</v>
      </c>
      <c r="I66" s="5">
        <f t="shared" si="28"/>
        <v>3</v>
      </c>
      <c r="J66" s="5">
        <f t="shared" si="29"/>
        <v>0</v>
      </c>
      <c r="L66" s="5" t="s">
        <v>34</v>
      </c>
      <c r="M66" s="13">
        <f t="shared" si="38"/>
        <v>21</v>
      </c>
      <c r="N66" s="13">
        <f t="shared" si="39"/>
        <v>13</v>
      </c>
      <c r="O66" s="13">
        <f t="shared" si="40"/>
        <v>8</v>
      </c>
      <c r="P66" s="13">
        <f t="shared" si="41"/>
        <v>19</v>
      </c>
      <c r="Q66" s="13">
        <v>12</v>
      </c>
      <c r="R66" s="13">
        <v>7</v>
      </c>
      <c r="S66" s="13">
        <f t="shared" si="42"/>
        <v>2</v>
      </c>
      <c r="T66" s="13">
        <v>1</v>
      </c>
      <c r="U66" s="13">
        <v>1</v>
      </c>
      <c r="V66" s="13">
        <f t="shared" si="43"/>
        <v>0</v>
      </c>
      <c r="W66" s="13">
        <v>0</v>
      </c>
      <c r="X66" s="13">
        <v>0</v>
      </c>
      <c r="Y66" s="13">
        <f t="shared" si="44"/>
        <v>0</v>
      </c>
      <c r="Z66" s="13">
        <v>0</v>
      </c>
      <c r="AA66" s="13">
        <v>0</v>
      </c>
    </row>
    <row r="67" spans="1:27" ht="10.199999999999999" customHeight="1" x14ac:dyDescent="0.2">
      <c r="A67" s="5" t="s">
        <v>35</v>
      </c>
      <c r="B67" s="5">
        <f t="shared" si="35"/>
        <v>38</v>
      </c>
      <c r="C67" s="5">
        <v>20</v>
      </c>
      <c r="D67" s="5">
        <v>18</v>
      </c>
      <c r="E67" s="5">
        <f t="shared" si="36"/>
        <v>35</v>
      </c>
      <c r="F67" s="5">
        <v>20</v>
      </c>
      <c r="G67" s="5">
        <v>15</v>
      </c>
      <c r="H67" s="5">
        <f t="shared" si="37"/>
        <v>3</v>
      </c>
      <c r="I67" s="5">
        <f t="shared" si="28"/>
        <v>0</v>
      </c>
      <c r="J67" s="5">
        <f t="shared" si="29"/>
        <v>3</v>
      </c>
      <c r="L67" s="5" t="s">
        <v>35</v>
      </c>
      <c r="M67" s="13">
        <f t="shared" si="38"/>
        <v>23</v>
      </c>
      <c r="N67" s="13">
        <f t="shared" si="39"/>
        <v>13</v>
      </c>
      <c r="O67" s="13">
        <f t="shared" si="40"/>
        <v>10</v>
      </c>
      <c r="P67" s="13">
        <f t="shared" si="41"/>
        <v>21</v>
      </c>
      <c r="Q67" s="13">
        <v>12</v>
      </c>
      <c r="R67" s="13">
        <v>9</v>
      </c>
      <c r="S67" s="13">
        <f t="shared" si="42"/>
        <v>1</v>
      </c>
      <c r="T67" s="13">
        <v>0</v>
      </c>
      <c r="U67" s="13">
        <v>1</v>
      </c>
      <c r="V67" s="13">
        <f t="shared" si="43"/>
        <v>0</v>
      </c>
      <c r="W67" s="13">
        <v>0</v>
      </c>
      <c r="X67" s="13">
        <v>0</v>
      </c>
      <c r="Y67" s="13">
        <f t="shared" si="44"/>
        <v>1</v>
      </c>
      <c r="Z67" s="13">
        <v>1</v>
      </c>
      <c r="AA67" s="13">
        <v>0</v>
      </c>
    </row>
    <row r="68" spans="1:27" ht="10.199999999999999" customHeight="1" x14ac:dyDescent="0.2">
      <c r="A68" s="5" t="s">
        <v>198</v>
      </c>
      <c r="B68" s="5">
        <v>16</v>
      </c>
      <c r="C68" s="5">
        <v>15.9</v>
      </c>
      <c r="D68" s="5">
        <v>16.2</v>
      </c>
      <c r="E68" s="5">
        <v>16.2</v>
      </c>
      <c r="F68" s="5">
        <v>16</v>
      </c>
      <c r="G68" s="5">
        <v>16.399999999999999</v>
      </c>
      <c r="L68" s="5" t="s">
        <v>36</v>
      </c>
      <c r="M68" s="13">
        <f t="shared" si="38"/>
        <v>1084</v>
      </c>
      <c r="N68" s="13">
        <f t="shared" si="39"/>
        <v>424</v>
      </c>
      <c r="O68" s="13">
        <f t="shared" si="40"/>
        <v>660</v>
      </c>
      <c r="P68" s="13">
        <f t="shared" si="41"/>
        <v>974</v>
      </c>
      <c r="Q68" s="13">
        <v>361</v>
      </c>
      <c r="R68" s="13">
        <v>613</v>
      </c>
      <c r="S68" s="13">
        <f t="shared" si="42"/>
        <v>93</v>
      </c>
      <c r="T68" s="13">
        <v>51</v>
      </c>
      <c r="U68" s="13">
        <v>42</v>
      </c>
      <c r="V68" s="13">
        <f t="shared" si="43"/>
        <v>16</v>
      </c>
      <c r="W68" s="13">
        <v>11</v>
      </c>
      <c r="X68" s="13">
        <v>5</v>
      </c>
      <c r="Y68" s="13">
        <f t="shared" si="44"/>
        <v>1</v>
      </c>
      <c r="Z68" s="13">
        <v>1</v>
      </c>
      <c r="AA68" s="13">
        <v>0</v>
      </c>
    </row>
    <row r="70" spans="1:27" ht="10.199999999999999" customHeight="1" x14ac:dyDescent="0.2">
      <c r="A70" s="42" t="s">
        <v>48</v>
      </c>
      <c r="L70" s="42" t="s">
        <v>48</v>
      </c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</row>
    <row r="71" spans="1:27" ht="10.199999999999999" customHeight="1" x14ac:dyDescent="0.2">
      <c r="A71" s="42"/>
      <c r="L71" s="42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</row>
    <row r="72" spans="1:27" ht="10.199999999999999" customHeight="1" x14ac:dyDescent="0.2">
      <c r="A72" s="5" t="s">
        <v>0</v>
      </c>
      <c r="B72" s="5">
        <f>C72+D72</f>
        <v>164</v>
      </c>
      <c r="C72" s="5">
        <f>SUM(C73:C89)-C74</f>
        <v>77</v>
      </c>
      <c r="D72" s="5">
        <f>SUM(D73:D89)-D74</f>
        <v>87</v>
      </c>
      <c r="E72" s="5">
        <f>F72+G72</f>
        <v>164</v>
      </c>
      <c r="F72" s="5">
        <f>SUM(F73:F89)-F74</f>
        <v>77</v>
      </c>
      <c r="G72" s="5">
        <f>SUM(G73:G89)-G74</f>
        <v>87</v>
      </c>
      <c r="H72" s="5">
        <f>B72-E72</f>
        <v>0</v>
      </c>
      <c r="I72" s="5">
        <f t="shared" ref="I72:J72" si="45">C72-F72</f>
        <v>0</v>
      </c>
      <c r="J72" s="5">
        <f t="shared" si="45"/>
        <v>0</v>
      </c>
      <c r="L72" s="5" t="s">
        <v>0</v>
      </c>
      <c r="M72" s="13">
        <f t="shared" ref="M72:O77" si="46">P72+S72+V72+Y72</f>
        <v>147</v>
      </c>
      <c r="N72" s="13">
        <f t="shared" si="46"/>
        <v>72</v>
      </c>
      <c r="O72" s="13">
        <f t="shared" si="46"/>
        <v>75</v>
      </c>
      <c r="P72" s="13">
        <f t="shared" ref="P72:P77" si="47">Q72+R72</f>
        <v>76</v>
      </c>
      <c r="Q72" s="13">
        <f>SUM(Q73:Q87)-Q74</f>
        <v>39</v>
      </c>
      <c r="R72" s="13">
        <f>SUM(R73:R87)-R74</f>
        <v>37</v>
      </c>
      <c r="S72" s="13">
        <f t="shared" ref="S72:S77" si="48">T72+U72</f>
        <v>71</v>
      </c>
      <c r="T72" s="13">
        <f>SUM(T73:T87)-T74</f>
        <v>33</v>
      </c>
      <c r="U72" s="13">
        <f>SUM(U73:U87)-U74</f>
        <v>38</v>
      </c>
      <c r="V72" s="13">
        <f t="shared" ref="V72:V77" si="49">W72+X72</f>
        <v>0</v>
      </c>
      <c r="W72" s="13">
        <f>SUM(W73:W87)-W74</f>
        <v>0</v>
      </c>
      <c r="X72" s="13">
        <f>SUM(X73:X87)-X74</f>
        <v>0</v>
      </c>
      <c r="Y72" s="13">
        <f>Z72+AA72</f>
        <v>0</v>
      </c>
      <c r="Z72" s="13">
        <f>SUM(Z73:Z87)-Z74</f>
        <v>0</v>
      </c>
      <c r="AA72" s="13">
        <f>SUM(AA73:AA87)-AA74</f>
        <v>0</v>
      </c>
    </row>
    <row r="73" spans="1:27" ht="10.199999999999999" customHeight="1" x14ac:dyDescent="0.2">
      <c r="A73" s="5" t="s">
        <v>20</v>
      </c>
      <c r="B73" s="5">
        <f t="shared" ref="B73:B89" si="50">C73+D73</f>
        <v>28</v>
      </c>
      <c r="C73" s="5">
        <v>15</v>
      </c>
      <c r="D73" s="5">
        <v>13</v>
      </c>
      <c r="E73" s="5">
        <f t="shared" ref="E73:E89" si="51">F73+G73</f>
        <v>28</v>
      </c>
      <c r="F73" s="5">
        <v>15</v>
      </c>
      <c r="G73" s="5">
        <v>13</v>
      </c>
      <c r="H73" s="5">
        <f t="shared" ref="H73:H89" si="52">B73-E73</f>
        <v>0</v>
      </c>
      <c r="I73" s="5">
        <f t="shared" ref="I73:I89" si="53">C73-F73</f>
        <v>0</v>
      </c>
      <c r="J73" s="5">
        <f t="shared" ref="J73:J89" si="54">D73-G73</f>
        <v>0</v>
      </c>
      <c r="L73" s="5" t="s">
        <v>20</v>
      </c>
      <c r="M73" s="13">
        <f t="shared" si="46"/>
        <v>27</v>
      </c>
      <c r="N73" s="13">
        <f t="shared" si="46"/>
        <v>15</v>
      </c>
      <c r="O73" s="13">
        <f t="shared" si="46"/>
        <v>12</v>
      </c>
      <c r="P73" s="13">
        <f t="shared" si="47"/>
        <v>10</v>
      </c>
      <c r="Q73" s="13">
        <v>6</v>
      </c>
      <c r="R73" s="13">
        <v>4</v>
      </c>
      <c r="S73" s="13">
        <f t="shared" si="48"/>
        <v>17</v>
      </c>
      <c r="T73" s="13">
        <v>9</v>
      </c>
      <c r="U73" s="13">
        <v>8</v>
      </c>
      <c r="V73" s="13">
        <f t="shared" si="49"/>
        <v>0</v>
      </c>
      <c r="W73" s="13">
        <v>0</v>
      </c>
      <c r="X73" s="13">
        <v>0</v>
      </c>
      <c r="Y73" s="13">
        <v>0</v>
      </c>
      <c r="Z73" s="13">
        <v>0</v>
      </c>
      <c r="AA73" s="13">
        <v>0</v>
      </c>
    </row>
    <row r="74" spans="1:27" ht="10.199999999999999" customHeight="1" x14ac:dyDescent="0.2">
      <c r="A74" s="5" t="s">
        <v>21</v>
      </c>
      <c r="B74" s="5">
        <f t="shared" si="50"/>
        <v>5</v>
      </c>
      <c r="C74" s="5">
        <v>2</v>
      </c>
      <c r="D74" s="5">
        <v>3</v>
      </c>
      <c r="E74" s="5">
        <f t="shared" si="51"/>
        <v>5</v>
      </c>
      <c r="F74" s="5">
        <v>2</v>
      </c>
      <c r="G74" s="5">
        <v>3</v>
      </c>
      <c r="H74" s="5">
        <f t="shared" si="52"/>
        <v>0</v>
      </c>
      <c r="I74" s="5">
        <f t="shared" si="53"/>
        <v>0</v>
      </c>
      <c r="J74" s="5">
        <f t="shared" si="54"/>
        <v>0</v>
      </c>
      <c r="L74" s="5" t="s">
        <v>21</v>
      </c>
      <c r="M74" s="13">
        <f t="shared" si="46"/>
        <v>6</v>
      </c>
      <c r="N74" s="13">
        <f t="shared" si="46"/>
        <v>2</v>
      </c>
      <c r="O74" s="13">
        <f t="shared" si="46"/>
        <v>4</v>
      </c>
      <c r="P74" s="13">
        <f t="shared" si="47"/>
        <v>1</v>
      </c>
      <c r="Q74" s="13">
        <v>0</v>
      </c>
      <c r="R74" s="13">
        <v>1</v>
      </c>
      <c r="S74" s="13">
        <f t="shared" si="48"/>
        <v>5</v>
      </c>
      <c r="T74" s="13">
        <v>2</v>
      </c>
      <c r="U74" s="13">
        <v>3</v>
      </c>
      <c r="V74" s="13">
        <f t="shared" si="49"/>
        <v>0</v>
      </c>
      <c r="W74" s="13">
        <v>0</v>
      </c>
      <c r="X74" s="13">
        <v>0</v>
      </c>
      <c r="Y74" s="13">
        <v>0</v>
      </c>
      <c r="Z74" s="13">
        <v>0</v>
      </c>
      <c r="AA74" s="13">
        <v>0</v>
      </c>
    </row>
    <row r="75" spans="1:27" ht="10.199999999999999" customHeight="1" x14ac:dyDescent="0.2">
      <c r="A75" s="5" t="s">
        <v>22</v>
      </c>
      <c r="B75" s="5">
        <f t="shared" si="50"/>
        <v>28</v>
      </c>
      <c r="C75" s="5">
        <v>12</v>
      </c>
      <c r="D75" s="5">
        <v>16</v>
      </c>
      <c r="E75" s="5">
        <f t="shared" si="51"/>
        <v>28</v>
      </c>
      <c r="F75" s="5">
        <v>12</v>
      </c>
      <c r="G75" s="5">
        <v>16</v>
      </c>
      <c r="H75" s="5">
        <f t="shared" si="52"/>
        <v>0</v>
      </c>
      <c r="I75" s="5">
        <f t="shared" si="53"/>
        <v>0</v>
      </c>
      <c r="J75" s="5">
        <f t="shared" si="54"/>
        <v>0</v>
      </c>
      <c r="L75" s="5" t="s">
        <v>22</v>
      </c>
      <c r="M75" s="13">
        <f t="shared" si="46"/>
        <v>29</v>
      </c>
      <c r="N75" s="13">
        <f t="shared" si="46"/>
        <v>11</v>
      </c>
      <c r="O75" s="13">
        <f t="shared" si="46"/>
        <v>18</v>
      </c>
      <c r="P75" s="13">
        <f t="shared" si="47"/>
        <v>15</v>
      </c>
      <c r="Q75" s="13">
        <v>6</v>
      </c>
      <c r="R75" s="13">
        <v>9</v>
      </c>
      <c r="S75" s="13">
        <f t="shared" si="48"/>
        <v>14</v>
      </c>
      <c r="T75" s="13">
        <v>5</v>
      </c>
      <c r="U75" s="13">
        <v>9</v>
      </c>
      <c r="V75" s="13">
        <f t="shared" si="49"/>
        <v>0</v>
      </c>
      <c r="W75" s="13">
        <v>0</v>
      </c>
      <c r="X75" s="13">
        <v>0</v>
      </c>
      <c r="Y75" s="13">
        <v>0</v>
      </c>
      <c r="Z75" s="13">
        <v>0</v>
      </c>
      <c r="AA75" s="13">
        <v>0</v>
      </c>
    </row>
    <row r="76" spans="1:27" ht="10.199999999999999" customHeight="1" x14ac:dyDescent="0.2">
      <c r="A76" s="5" t="s">
        <v>23</v>
      </c>
      <c r="B76" s="5">
        <f t="shared" si="50"/>
        <v>31</v>
      </c>
      <c r="C76" s="5">
        <v>13</v>
      </c>
      <c r="D76" s="5">
        <v>18</v>
      </c>
      <c r="E76" s="5">
        <f t="shared" si="51"/>
        <v>31</v>
      </c>
      <c r="F76" s="5">
        <v>13</v>
      </c>
      <c r="G76" s="5">
        <v>18</v>
      </c>
      <c r="H76" s="5">
        <f t="shared" si="52"/>
        <v>0</v>
      </c>
      <c r="I76" s="5">
        <f t="shared" si="53"/>
        <v>0</v>
      </c>
      <c r="J76" s="5">
        <f t="shared" si="54"/>
        <v>0</v>
      </c>
      <c r="L76" s="5" t="s">
        <v>23</v>
      </c>
      <c r="M76" s="13">
        <f t="shared" si="46"/>
        <v>23</v>
      </c>
      <c r="N76" s="13">
        <f t="shared" si="46"/>
        <v>11</v>
      </c>
      <c r="O76" s="13">
        <f t="shared" si="46"/>
        <v>12</v>
      </c>
      <c r="P76" s="13">
        <f t="shared" si="47"/>
        <v>10</v>
      </c>
      <c r="Q76" s="13">
        <v>6</v>
      </c>
      <c r="R76" s="13">
        <v>4</v>
      </c>
      <c r="S76" s="13">
        <f t="shared" si="48"/>
        <v>13</v>
      </c>
      <c r="T76" s="13">
        <v>5</v>
      </c>
      <c r="U76" s="13">
        <v>8</v>
      </c>
      <c r="V76" s="13">
        <f t="shared" si="49"/>
        <v>0</v>
      </c>
      <c r="W76" s="13">
        <v>0</v>
      </c>
      <c r="X76" s="13">
        <v>0</v>
      </c>
      <c r="Y76" s="13">
        <v>0</v>
      </c>
      <c r="Z76" s="13">
        <v>0</v>
      </c>
      <c r="AA76" s="13">
        <v>0</v>
      </c>
    </row>
    <row r="77" spans="1:27" ht="10.199999999999999" customHeight="1" x14ac:dyDescent="0.2">
      <c r="A77" s="5" t="s">
        <v>46</v>
      </c>
      <c r="B77" s="5">
        <f t="shared" si="50"/>
        <v>14</v>
      </c>
      <c r="C77" s="5">
        <v>5</v>
      </c>
      <c r="D77" s="5">
        <v>9</v>
      </c>
      <c r="E77" s="5">
        <f t="shared" si="51"/>
        <v>14</v>
      </c>
      <c r="F77" s="5">
        <v>5</v>
      </c>
      <c r="G77" s="5">
        <v>9</v>
      </c>
      <c r="H77" s="5">
        <f t="shared" si="52"/>
        <v>0</v>
      </c>
      <c r="I77" s="5">
        <f t="shared" si="53"/>
        <v>0</v>
      </c>
      <c r="J77" s="5">
        <f t="shared" si="54"/>
        <v>0</v>
      </c>
      <c r="L77" s="5" t="s">
        <v>46</v>
      </c>
      <c r="M77" s="13">
        <f t="shared" si="46"/>
        <v>5</v>
      </c>
      <c r="N77" s="13">
        <f t="shared" si="46"/>
        <v>1</v>
      </c>
      <c r="O77" s="13">
        <f t="shared" si="46"/>
        <v>4</v>
      </c>
      <c r="P77" s="13">
        <f t="shared" si="47"/>
        <v>1</v>
      </c>
      <c r="Q77" s="13">
        <v>0</v>
      </c>
      <c r="R77" s="13">
        <v>1</v>
      </c>
      <c r="S77" s="13">
        <f t="shared" si="48"/>
        <v>4</v>
      </c>
      <c r="T77" s="13">
        <v>1</v>
      </c>
      <c r="U77" s="13">
        <v>3</v>
      </c>
      <c r="V77" s="13">
        <f t="shared" si="49"/>
        <v>0</v>
      </c>
      <c r="W77" s="13">
        <v>0</v>
      </c>
      <c r="X77" s="13">
        <v>0</v>
      </c>
      <c r="Y77" s="13">
        <v>0</v>
      </c>
      <c r="Z77" s="13">
        <v>0</v>
      </c>
      <c r="AA77" s="13">
        <v>0</v>
      </c>
    </row>
    <row r="78" spans="1:27" ht="10.199999999999999" customHeight="1" x14ac:dyDescent="0.2">
      <c r="A78" s="5" t="s">
        <v>24</v>
      </c>
      <c r="B78" s="5">
        <f t="shared" si="50"/>
        <v>9</v>
      </c>
      <c r="C78" s="5">
        <v>4</v>
      </c>
      <c r="D78" s="5">
        <v>5</v>
      </c>
      <c r="E78" s="5">
        <f t="shared" si="51"/>
        <v>9</v>
      </c>
      <c r="F78" s="5">
        <v>4</v>
      </c>
      <c r="G78" s="5">
        <v>5</v>
      </c>
      <c r="H78" s="5">
        <f t="shared" si="52"/>
        <v>0</v>
      </c>
      <c r="I78" s="5">
        <f t="shared" si="53"/>
        <v>0</v>
      </c>
      <c r="J78" s="5">
        <f t="shared" si="54"/>
        <v>0</v>
      </c>
      <c r="L78" s="5" t="s">
        <v>24</v>
      </c>
      <c r="M78" s="13">
        <f t="shared" ref="M78:M88" si="55">P78+S78+V78+Y78</f>
        <v>9</v>
      </c>
      <c r="N78" s="13">
        <f t="shared" ref="N78:N88" si="56">Q78+T78+W78+Z78</f>
        <v>5</v>
      </c>
      <c r="O78" s="13">
        <f t="shared" ref="O78:O88" si="57">R78+U78+X78+AA78</f>
        <v>4</v>
      </c>
      <c r="P78" s="13">
        <f t="shared" ref="P78:P88" si="58">Q78+R78</f>
        <v>4</v>
      </c>
      <c r="Q78" s="13">
        <v>2</v>
      </c>
      <c r="R78" s="13">
        <v>2</v>
      </c>
      <c r="S78" s="13">
        <f t="shared" ref="S78:S88" si="59">T78+U78</f>
        <v>5</v>
      </c>
      <c r="T78" s="13">
        <v>3</v>
      </c>
      <c r="U78" s="13">
        <v>2</v>
      </c>
      <c r="V78" s="13">
        <f t="shared" ref="V78:V88" si="60">W78+X78</f>
        <v>0</v>
      </c>
      <c r="W78" s="13">
        <v>0</v>
      </c>
      <c r="X78" s="13">
        <v>0</v>
      </c>
      <c r="Y78" s="13">
        <v>0</v>
      </c>
      <c r="Z78" s="13">
        <v>0</v>
      </c>
      <c r="AA78" s="13">
        <v>0</v>
      </c>
    </row>
    <row r="79" spans="1:27" ht="10.199999999999999" customHeight="1" x14ac:dyDescent="0.2">
      <c r="A79" s="5" t="s">
        <v>25</v>
      </c>
      <c r="B79" s="5">
        <f t="shared" si="50"/>
        <v>7</v>
      </c>
      <c r="C79" s="5">
        <v>5</v>
      </c>
      <c r="D79" s="5">
        <v>2</v>
      </c>
      <c r="E79" s="5">
        <f t="shared" si="51"/>
        <v>7</v>
      </c>
      <c r="F79" s="5">
        <v>5</v>
      </c>
      <c r="G79" s="5">
        <v>2</v>
      </c>
      <c r="H79" s="5">
        <f t="shared" si="52"/>
        <v>0</v>
      </c>
      <c r="I79" s="5">
        <f t="shared" si="53"/>
        <v>0</v>
      </c>
      <c r="J79" s="5">
        <f t="shared" si="54"/>
        <v>0</v>
      </c>
      <c r="L79" s="5" t="s">
        <v>25</v>
      </c>
      <c r="M79" s="13">
        <f t="shared" si="55"/>
        <v>21</v>
      </c>
      <c r="N79" s="13">
        <f t="shared" si="56"/>
        <v>10</v>
      </c>
      <c r="O79" s="13">
        <f t="shared" si="57"/>
        <v>11</v>
      </c>
      <c r="P79" s="13">
        <f t="shared" si="58"/>
        <v>13</v>
      </c>
      <c r="Q79" s="13">
        <v>6</v>
      </c>
      <c r="R79" s="13">
        <v>7</v>
      </c>
      <c r="S79" s="13">
        <f t="shared" si="59"/>
        <v>8</v>
      </c>
      <c r="T79" s="13">
        <v>4</v>
      </c>
      <c r="U79" s="13">
        <v>4</v>
      </c>
      <c r="V79" s="13">
        <f t="shared" si="60"/>
        <v>0</v>
      </c>
      <c r="W79" s="13">
        <v>0</v>
      </c>
      <c r="X79" s="13">
        <v>0</v>
      </c>
      <c r="Y79" s="13">
        <v>0</v>
      </c>
      <c r="Z79" s="13">
        <v>0</v>
      </c>
      <c r="AA79" s="13">
        <v>0</v>
      </c>
    </row>
    <row r="80" spans="1:27" ht="10.199999999999999" customHeight="1" x14ac:dyDescent="0.2">
      <c r="A80" s="5" t="s">
        <v>26</v>
      </c>
      <c r="B80" s="5">
        <f t="shared" si="50"/>
        <v>6</v>
      </c>
      <c r="C80" s="5">
        <v>4</v>
      </c>
      <c r="D80" s="5">
        <v>2</v>
      </c>
      <c r="E80" s="5">
        <f t="shared" si="51"/>
        <v>6</v>
      </c>
      <c r="F80" s="5">
        <v>4</v>
      </c>
      <c r="G80" s="5">
        <v>2</v>
      </c>
      <c r="H80" s="5">
        <f t="shared" si="52"/>
        <v>0</v>
      </c>
      <c r="I80" s="5">
        <f t="shared" si="53"/>
        <v>0</v>
      </c>
      <c r="J80" s="5">
        <f t="shared" si="54"/>
        <v>0</v>
      </c>
      <c r="L80" s="5" t="s">
        <v>26</v>
      </c>
      <c r="M80" s="13">
        <f t="shared" si="55"/>
        <v>5</v>
      </c>
      <c r="N80" s="13">
        <f t="shared" si="56"/>
        <v>2</v>
      </c>
      <c r="O80" s="13">
        <f t="shared" si="57"/>
        <v>3</v>
      </c>
      <c r="P80" s="13">
        <f t="shared" si="58"/>
        <v>4</v>
      </c>
      <c r="Q80" s="13">
        <v>2</v>
      </c>
      <c r="R80" s="13">
        <v>2</v>
      </c>
      <c r="S80" s="13">
        <f t="shared" si="59"/>
        <v>1</v>
      </c>
      <c r="T80" s="13">
        <v>0</v>
      </c>
      <c r="U80" s="13">
        <v>1</v>
      </c>
      <c r="V80" s="13">
        <f t="shared" si="60"/>
        <v>0</v>
      </c>
      <c r="W80" s="13">
        <v>0</v>
      </c>
      <c r="X80" s="13">
        <v>0</v>
      </c>
      <c r="Y80" s="13">
        <v>0</v>
      </c>
      <c r="Z80" s="13">
        <v>0</v>
      </c>
      <c r="AA80" s="13">
        <v>0</v>
      </c>
    </row>
    <row r="81" spans="1:27" ht="10.199999999999999" customHeight="1" x14ac:dyDescent="0.2">
      <c r="A81" s="5" t="s">
        <v>27</v>
      </c>
      <c r="B81" s="5">
        <f t="shared" si="50"/>
        <v>8</v>
      </c>
      <c r="C81" s="5">
        <v>2</v>
      </c>
      <c r="D81" s="5">
        <v>6</v>
      </c>
      <c r="E81" s="5">
        <f t="shared" si="51"/>
        <v>8</v>
      </c>
      <c r="F81" s="5">
        <v>2</v>
      </c>
      <c r="G81" s="5">
        <v>6</v>
      </c>
      <c r="H81" s="5">
        <f t="shared" si="52"/>
        <v>0</v>
      </c>
      <c r="I81" s="5">
        <f t="shared" si="53"/>
        <v>0</v>
      </c>
      <c r="J81" s="5">
        <f t="shared" si="54"/>
        <v>0</v>
      </c>
      <c r="L81" s="5" t="s">
        <v>27</v>
      </c>
      <c r="M81" s="13">
        <f t="shared" si="55"/>
        <v>9</v>
      </c>
      <c r="N81" s="13">
        <f t="shared" si="56"/>
        <v>5</v>
      </c>
      <c r="O81" s="13">
        <f t="shared" si="57"/>
        <v>4</v>
      </c>
      <c r="P81" s="13">
        <f t="shared" si="58"/>
        <v>6</v>
      </c>
      <c r="Q81" s="13">
        <v>3</v>
      </c>
      <c r="R81" s="13">
        <v>3</v>
      </c>
      <c r="S81" s="13">
        <f t="shared" si="59"/>
        <v>3</v>
      </c>
      <c r="T81" s="13">
        <v>2</v>
      </c>
      <c r="U81" s="13">
        <v>1</v>
      </c>
      <c r="V81" s="13">
        <f t="shared" si="60"/>
        <v>0</v>
      </c>
      <c r="W81" s="13">
        <v>0</v>
      </c>
      <c r="X81" s="13">
        <v>0</v>
      </c>
      <c r="Y81" s="13">
        <v>0</v>
      </c>
      <c r="Z81" s="13">
        <v>0</v>
      </c>
      <c r="AA81" s="13">
        <v>0</v>
      </c>
    </row>
    <row r="82" spans="1:27" ht="10.199999999999999" customHeight="1" x14ac:dyDescent="0.2">
      <c r="A82" s="5" t="s">
        <v>28</v>
      </c>
      <c r="B82" s="5">
        <f t="shared" si="50"/>
        <v>6</v>
      </c>
      <c r="C82" s="5">
        <v>4</v>
      </c>
      <c r="D82" s="5">
        <v>2</v>
      </c>
      <c r="E82" s="5">
        <f t="shared" si="51"/>
        <v>6</v>
      </c>
      <c r="F82" s="5">
        <v>4</v>
      </c>
      <c r="G82" s="5">
        <v>2</v>
      </c>
      <c r="H82" s="5">
        <f t="shared" si="52"/>
        <v>0</v>
      </c>
      <c r="I82" s="5">
        <f t="shared" si="53"/>
        <v>0</v>
      </c>
      <c r="J82" s="5">
        <f t="shared" si="54"/>
        <v>0</v>
      </c>
      <c r="L82" s="5" t="s">
        <v>28</v>
      </c>
      <c r="M82" s="13">
        <f t="shared" si="55"/>
        <v>6</v>
      </c>
      <c r="N82" s="13">
        <f t="shared" si="56"/>
        <v>5</v>
      </c>
      <c r="O82" s="13">
        <f t="shared" si="57"/>
        <v>1</v>
      </c>
      <c r="P82" s="13">
        <f t="shared" si="58"/>
        <v>4</v>
      </c>
      <c r="Q82" s="13">
        <v>4</v>
      </c>
      <c r="R82" s="13">
        <v>0</v>
      </c>
      <c r="S82" s="13">
        <f t="shared" si="59"/>
        <v>2</v>
      </c>
      <c r="T82" s="13">
        <v>1</v>
      </c>
      <c r="U82" s="13">
        <v>1</v>
      </c>
      <c r="V82" s="13">
        <f t="shared" si="60"/>
        <v>0</v>
      </c>
      <c r="W82" s="13">
        <v>0</v>
      </c>
      <c r="X82" s="13">
        <v>0</v>
      </c>
      <c r="Y82" s="13">
        <v>0</v>
      </c>
      <c r="Z82" s="13">
        <v>0</v>
      </c>
      <c r="AA82" s="13">
        <v>0</v>
      </c>
    </row>
    <row r="83" spans="1:27" ht="10.199999999999999" customHeight="1" x14ac:dyDescent="0.2">
      <c r="A83" s="5" t="s">
        <v>29</v>
      </c>
      <c r="B83" s="5">
        <f t="shared" si="50"/>
        <v>8</v>
      </c>
      <c r="C83" s="5">
        <v>5</v>
      </c>
      <c r="D83" s="5">
        <v>3</v>
      </c>
      <c r="E83" s="5">
        <f t="shared" si="51"/>
        <v>8</v>
      </c>
      <c r="F83" s="5">
        <v>5</v>
      </c>
      <c r="G83" s="5">
        <v>3</v>
      </c>
      <c r="H83" s="5">
        <f t="shared" si="52"/>
        <v>0</v>
      </c>
      <c r="I83" s="5">
        <f t="shared" si="53"/>
        <v>0</v>
      </c>
      <c r="J83" s="5">
        <f t="shared" si="54"/>
        <v>0</v>
      </c>
      <c r="L83" s="5" t="s">
        <v>29</v>
      </c>
      <c r="M83" s="13">
        <f t="shared" si="55"/>
        <v>4</v>
      </c>
      <c r="N83" s="13">
        <f t="shared" si="56"/>
        <v>2</v>
      </c>
      <c r="O83" s="13">
        <f t="shared" si="57"/>
        <v>2</v>
      </c>
      <c r="P83" s="13">
        <f t="shared" si="58"/>
        <v>3</v>
      </c>
      <c r="Q83" s="13">
        <v>1</v>
      </c>
      <c r="R83" s="13">
        <v>2</v>
      </c>
      <c r="S83" s="13">
        <f t="shared" si="59"/>
        <v>1</v>
      </c>
      <c r="T83" s="13">
        <v>1</v>
      </c>
      <c r="U83" s="13">
        <v>0</v>
      </c>
      <c r="V83" s="13">
        <f t="shared" si="60"/>
        <v>0</v>
      </c>
      <c r="W83" s="13">
        <v>0</v>
      </c>
      <c r="X83" s="13">
        <v>0</v>
      </c>
      <c r="Y83" s="13">
        <v>0</v>
      </c>
      <c r="Z83" s="13">
        <v>0</v>
      </c>
      <c r="AA83" s="13">
        <v>0</v>
      </c>
    </row>
    <row r="84" spans="1:27" ht="10.199999999999999" customHeight="1" x14ac:dyDescent="0.2">
      <c r="A84" s="5" t="s">
        <v>30</v>
      </c>
      <c r="B84" s="5">
        <f t="shared" si="50"/>
        <v>6</v>
      </c>
      <c r="C84" s="5">
        <v>2</v>
      </c>
      <c r="D84" s="5">
        <v>4</v>
      </c>
      <c r="E84" s="5">
        <f t="shared" si="51"/>
        <v>6</v>
      </c>
      <c r="F84" s="5">
        <v>2</v>
      </c>
      <c r="G84" s="5">
        <v>4</v>
      </c>
      <c r="H84" s="5">
        <f t="shared" si="52"/>
        <v>0</v>
      </c>
      <c r="I84" s="5">
        <f t="shared" si="53"/>
        <v>0</v>
      </c>
      <c r="J84" s="5">
        <f t="shared" si="54"/>
        <v>0</v>
      </c>
      <c r="L84" s="5" t="s">
        <v>30</v>
      </c>
      <c r="M84" s="13">
        <f t="shared" si="55"/>
        <v>1</v>
      </c>
      <c r="N84" s="13">
        <f t="shared" si="56"/>
        <v>1</v>
      </c>
      <c r="O84" s="13">
        <f t="shared" si="57"/>
        <v>0</v>
      </c>
      <c r="P84" s="13">
        <f t="shared" si="58"/>
        <v>0</v>
      </c>
      <c r="Q84" s="13">
        <v>0</v>
      </c>
      <c r="R84" s="13">
        <v>0</v>
      </c>
      <c r="S84" s="13">
        <f t="shared" si="59"/>
        <v>1</v>
      </c>
      <c r="T84" s="13">
        <v>1</v>
      </c>
      <c r="U84" s="13">
        <v>0</v>
      </c>
      <c r="V84" s="13">
        <f t="shared" si="60"/>
        <v>0</v>
      </c>
      <c r="W84" s="13">
        <v>0</v>
      </c>
      <c r="X84" s="13">
        <v>0</v>
      </c>
      <c r="Y84" s="13">
        <v>0</v>
      </c>
      <c r="Z84" s="13">
        <v>0</v>
      </c>
      <c r="AA84" s="13">
        <v>0</v>
      </c>
    </row>
    <row r="85" spans="1:27" ht="10.199999999999999" customHeight="1" x14ac:dyDescent="0.2">
      <c r="A85" s="5" t="s">
        <v>31</v>
      </c>
      <c r="B85" s="5">
        <f t="shared" si="50"/>
        <v>5</v>
      </c>
      <c r="C85" s="5">
        <v>2</v>
      </c>
      <c r="D85" s="5">
        <v>3</v>
      </c>
      <c r="E85" s="5">
        <f t="shared" si="51"/>
        <v>5</v>
      </c>
      <c r="F85" s="5">
        <v>2</v>
      </c>
      <c r="G85" s="5">
        <v>3</v>
      </c>
      <c r="H85" s="5">
        <f t="shared" si="52"/>
        <v>0</v>
      </c>
      <c r="I85" s="5">
        <f t="shared" si="53"/>
        <v>0</v>
      </c>
      <c r="J85" s="5">
        <f t="shared" si="54"/>
        <v>0</v>
      </c>
      <c r="L85" s="5" t="s">
        <v>31</v>
      </c>
      <c r="M85" s="13">
        <f t="shared" si="55"/>
        <v>4</v>
      </c>
      <c r="N85" s="13">
        <f t="shared" si="56"/>
        <v>1</v>
      </c>
      <c r="O85" s="13">
        <f t="shared" si="57"/>
        <v>3</v>
      </c>
      <c r="P85" s="13">
        <f t="shared" si="58"/>
        <v>2</v>
      </c>
      <c r="Q85" s="13">
        <v>0</v>
      </c>
      <c r="R85" s="13">
        <v>2</v>
      </c>
      <c r="S85" s="13">
        <f t="shared" si="59"/>
        <v>2</v>
      </c>
      <c r="T85" s="13">
        <v>1</v>
      </c>
      <c r="U85" s="13">
        <v>1</v>
      </c>
      <c r="V85" s="13">
        <f t="shared" si="60"/>
        <v>0</v>
      </c>
      <c r="W85" s="13">
        <v>0</v>
      </c>
      <c r="X85" s="13">
        <v>0</v>
      </c>
      <c r="Y85" s="13">
        <v>0</v>
      </c>
      <c r="Z85" s="13">
        <v>0</v>
      </c>
      <c r="AA85" s="13">
        <v>0</v>
      </c>
    </row>
    <row r="86" spans="1:27" ht="10.199999999999999" customHeight="1" x14ac:dyDescent="0.2">
      <c r="A86" s="5" t="s">
        <v>32</v>
      </c>
      <c r="B86" s="5">
        <f t="shared" si="50"/>
        <v>2</v>
      </c>
      <c r="C86" s="5">
        <v>1</v>
      </c>
      <c r="D86" s="5">
        <v>1</v>
      </c>
      <c r="E86" s="5">
        <f t="shared" si="51"/>
        <v>2</v>
      </c>
      <c r="F86" s="5">
        <v>1</v>
      </c>
      <c r="G86" s="5">
        <v>1</v>
      </c>
      <c r="H86" s="5">
        <f t="shared" si="52"/>
        <v>0</v>
      </c>
      <c r="I86" s="5">
        <f t="shared" si="53"/>
        <v>0</v>
      </c>
      <c r="J86" s="5">
        <f t="shared" si="54"/>
        <v>0</v>
      </c>
      <c r="L86" s="5" t="s">
        <v>32</v>
      </c>
      <c r="M86" s="13">
        <f t="shared" si="55"/>
        <v>1</v>
      </c>
      <c r="N86" s="13">
        <f t="shared" si="56"/>
        <v>1</v>
      </c>
      <c r="O86" s="13">
        <f t="shared" si="57"/>
        <v>0</v>
      </c>
      <c r="P86" s="13">
        <f t="shared" si="58"/>
        <v>1</v>
      </c>
      <c r="Q86" s="13">
        <v>1</v>
      </c>
      <c r="R86" s="13">
        <v>0</v>
      </c>
      <c r="S86" s="13">
        <f t="shared" si="59"/>
        <v>0</v>
      </c>
      <c r="T86" s="13">
        <v>0</v>
      </c>
      <c r="U86" s="13">
        <v>0</v>
      </c>
      <c r="V86" s="13">
        <f t="shared" si="60"/>
        <v>0</v>
      </c>
      <c r="W86" s="13">
        <v>0</v>
      </c>
      <c r="X86" s="13">
        <v>0</v>
      </c>
      <c r="Y86" s="13">
        <v>0</v>
      </c>
      <c r="Z86" s="13">
        <v>0</v>
      </c>
      <c r="AA86" s="13">
        <v>0</v>
      </c>
    </row>
    <row r="87" spans="1:27" ht="10.199999999999999" customHeight="1" x14ac:dyDescent="0.2">
      <c r="A87" s="5" t="s">
        <v>33</v>
      </c>
      <c r="B87" s="5">
        <f t="shared" si="50"/>
        <v>2</v>
      </c>
      <c r="C87" s="5">
        <v>1</v>
      </c>
      <c r="D87" s="5">
        <v>1</v>
      </c>
      <c r="E87" s="5">
        <f t="shared" si="51"/>
        <v>2</v>
      </c>
      <c r="F87" s="5">
        <v>1</v>
      </c>
      <c r="G87" s="5">
        <v>1</v>
      </c>
      <c r="H87" s="5">
        <f t="shared" si="52"/>
        <v>0</v>
      </c>
      <c r="I87" s="5">
        <f t="shared" si="53"/>
        <v>0</v>
      </c>
      <c r="J87" s="5">
        <f t="shared" si="54"/>
        <v>0</v>
      </c>
      <c r="L87" s="5" t="s">
        <v>33</v>
      </c>
      <c r="M87" s="13">
        <f t="shared" si="55"/>
        <v>3</v>
      </c>
      <c r="N87" s="13">
        <f t="shared" si="56"/>
        <v>2</v>
      </c>
      <c r="O87" s="13">
        <f t="shared" si="57"/>
        <v>1</v>
      </c>
      <c r="P87" s="13">
        <f t="shared" si="58"/>
        <v>3</v>
      </c>
      <c r="Q87" s="13">
        <v>2</v>
      </c>
      <c r="R87" s="13">
        <v>1</v>
      </c>
      <c r="S87" s="13">
        <f t="shared" si="59"/>
        <v>0</v>
      </c>
      <c r="T87" s="13">
        <v>0</v>
      </c>
      <c r="U87" s="13">
        <v>0</v>
      </c>
      <c r="V87" s="13">
        <f t="shared" si="60"/>
        <v>0</v>
      </c>
      <c r="W87" s="13">
        <v>0</v>
      </c>
      <c r="X87" s="13">
        <v>0</v>
      </c>
      <c r="Y87" s="13">
        <v>0</v>
      </c>
      <c r="Z87" s="13">
        <v>0</v>
      </c>
      <c r="AA87" s="13">
        <v>0</v>
      </c>
    </row>
    <row r="88" spans="1:27" ht="10.199999999999999" customHeight="1" x14ac:dyDescent="0.2">
      <c r="A88" s="5" t="s">
        <v>34</v>
      </c>
      <c r="B88" s="5">
        <f t="shared" si="50"/>
        <v>3</v>
      </c>
      <c r="C88" s="5">
        <v>2</v>
      </c>
      <c r="D88" s="5">
        <v>1</v>
      </c>
      <c r="E88" s="5">
        <f t="shared" si="51"/>
        <v>3</v>
      </c>
      <c r="F88" s="5">
        <v>2</v>
      </c>
      <c r="G88" s="5">
        <v>1</v>
      </c>
      <c r="H88" s="5">
        <f t="shared" si="52"/>
        <v>0</v>
      </c>
      <c r="I88" s="5">
        <f t="shared" si="53"/>
        <v>0</v>
      </c>
      <c r="J88" s="5">
        <f t="shared" si="54"/>
        <v>0</v>
      </c>
      <c r="L88" s="5" t="s">
        <v>36</v>
      </c>
      <c r="M88" s="13">
        <f t="shared" si="55"/>
        <v>61</v>
      </c>
      <c r="N88" s="13">
        <f t="shared" si="56"/>
        <v>33</v>
      </c>
      <c r="O88" s="13">
        <f t="shared" si="57"/>
        <v>28</v>
      </c>
      <c r="P88" s="13">
        <f t="shared" si="58"/>
        <v>40</v>
      </c>
      <c r="Q88" s="13">
        <v>21</v>
      </c>
      <c r="R88" s="13">
        <v>19</v>
      </c>
      <c r="S88" s="13">
        <f t="shared" si="59"/>
        <v>21</v>
      </c>
      <c r="T88" s="13">
        <v>12</v>
      </c>
      <c r="U88" s="13">
        <v>9</v>
      </c>
      <c r="V88" s="13">
        <f t="shared" si="60"/>
        <v>0</v>
      </c>
      <c r="W88" s="13">
        <v>0</v>
      </c>
      <c r="X88" s="13">
        <v>0</v>
      </c>
      <c r="Y88" s="13">
        <v>0</v>
      </c>
      <c r="Z88" s="13">
        <v>0</v>
      </c>
      <c r="AA88" s="13">
        <v>0</v>
      </c>
    </row>
    <row r="89" spans="1:27" ht="10.199999999999999" customHeight="1" x14ac:dyDescent="0.2">
      <c r="A89" s="5" t="s">
        <v>35</v>
      </c>
      <c r="B89" s="5">
        <f t="shared" si="50"/>
        <v>1</v>
      </c>
      <c r="C89" s="5">
        <v>0</v>
      </c>
      <c r="D89" s="5">
        <v>1</v>
      </c>
      <c r="E89" s="5">
        <f t="shared" si="51"/>
        <v>1</v>
      </c>
      <c r="F89" s="5">
        <v>0</v>
      </c>
      <c r="G89" s="5">
        <v>1</v>
      </c>
      <c r="H89" s="5">
        <f t="shared" si="52"/>
        <v>0</v>
      </c>
      <c r="I89" s="5">
        <f t="shared" si="53"/>
        <v>0</v>
      </c>
      <c r="J89" s="5">
        <f t="shared" si="54"/>
        <v>0</v>
      </c>
    </row>
    <row r="90" spans="1:27" ht="10.199999999999999" customHeight="1" x14ac:dyDescent="0.2">
      <c r="A90" s="5" t="s">
        <v>198</v>
      </c>
      <c r="B90" s="5">
        <v>14.2</v>
      </c>
    </row>
  </sheetData>
  <mergeCells count="8">
    <mergeCell ref="B2:D2"/>
    <mergeCell ref="E2:G2"/>
    <mergeCell ref="H2:J2"/>
    <mergeCell ref="Y2:AA2"/>
    <mergeCell ref="M2:O2"/>
    <mergeCell ref="P2:R2"/>
    <mergeCell ref="S2:U2"/>
    <mergeCell ref="V2:X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343A5-99C7-4AF1-ADE3-213940821EEF}">
  <dimension ref="A1:H13"/>
  <sheetViews>
    <sheetView view="pageBreakPreview" zoomScale="125" zoomScaleNormal="100" zoomScaleSheetLayoutView="125" workbookViewId="0">
      <selection activeCell="F7" sqref="F7"/>
    </sheetView>
  </sheetViews>
  <sheetFormatPr defaultRowHeight="10.199999999999999" x14ac:dyDescent="0.2"/>
  <cols>
    <col min="1" max="1" width="18.88671875" style="5" customWidth="1"/>
    <col min="2" max="5" width="8.21875" style="5" customWidth="1"/>
    <col min="6" max="6" width="12.44140625" style="5" customWidth="1"/>
    <col min="7" max="8" width="6.44140625" style="5" customWidth="1"/>
    <col min="9" max="11" width="8.21875" style="5" customWidth="1"/>
    <col min="12" max="16384" width="8.88671875" style="5"/>
  </cols>
  <sheetData>
    <row r="1" spans="1:8" x14ac:dyDescent="0.2">
      <c r="A1" s="5" t="s">
        <v>297</v>
      </c>
    </row>
    <row r="2" spans="1:8" x14ac:dyDescent="0.2">
      <c r="A2" s="20"/>
      <c r="B2" s="65"/>
      <c r="C2" s="76" t="s">
        <v>298</v>
      </c>
      <c r="D2" s="76"/>
      <c r="E2" s="76" t="s">
        <v>299</v>
      </c>
      <c r="F2" s="76"/>
      <c r="G2" s="76"/>
      <c r="H2" s="77"/>
    </row>
    <row r="3" spans="1:8" x14ac:dyDescent="0.2">
      <c r="A3" s="21"/>
      <c r="B3" s="66" t="s">
        <v>43</v>
      </c>
      <c r="C3" s="22" t="s">
        <v>219</v>
      </c>
      <c r="D3" s="22" t="s">
        <v>220</v>
      </c>
      <c r="E3" s="22" t="s">
        <v>249</v>
      </c>
      <c r="F3" s="22" t="s">
        <v>250</v>
      </c>
      <c r="G3" s="22" t="s">
        <v>18</v>
      </c>
      <c r="H3" s="23" t="s">
        <v>19</v>
      </c>
    </row>
    <row r="4" spans="1:8" x14ac:dyDescent="0.2">
      <c r="A4" s="5" t="s">
        <v>240</v>
      </c>
      <c r="B4" s="4">
        <f>SUM(B5:B12)</f>
        <v>18033</v>
      </c>
      <c r="C4" s="4">
        <f t="shared" ref="C4:H4" si="0">SUM(C5:C12)</f>
        <v>9350</v>
      </c>
      <c r="D4" s="4">
        <f t="shared" si="0"/>
        <v>8683</v>
      </c>
      <c r="E4" s="4">
        <f t="shared" si="0"/>
        <v>16841</v>
      </c>
      <c r="F4" s="4">
        <f t="shared" si="0"/>
        <v>923</v>
      </c>
      <c r="G4" s="4">
        <f t="shared" si="0"/>
        <v>260</v>
      </c>
      <c r="H4" s="4">
        <f t="shared" si="0"/>
        <v>9</v>
      </c>
    </row>
    <row r="5" spans="1:8" x14ac:dyDescent="0.2">
      <c r="A5" s="5" t="s">
        <v>241</v>
      </c>
      <c r="B5" s="4">
        <f>C5+D5</f>
        <v>2687</v>
      </c>
      <c r="C5" s="4">
        <v>2364</v>
      </c>
      <c r="D5" s="4">
        <v>323</v>
      </c>
      <c r="E5" s="4">
        <v>2451</v>
      </c>
      <c r="F5" s="4">
        <v>137</v>
      </c>
      <c r="G5" s="4">
        <v>91</v>
      </c>
      <c r="H5" s="4">
        <v>8</v>
      </c>
    </row>
    <row r="6" spans="1:8" x14ac:dyDescent="0.2">
      <c r="A6" s="5" t="s">
        <v>242</v>
      </c>
      <c r="B6" s="4">
        <f t="shared" ref="B6:B12" si="1">C6+D6</f>
        <v>2072</v>
      </c>
      <c r="C6" s="4">
        <v>0</v>
      </c>
      <c r="D6" s="4">
        <v>2072</v>
      </c>
      <c r="E6" s="4">
        <v>1948</v>
      </c>
      <c r="F6" s="4">
        <v>60</v>
      </c>
      <c r="G6" s="4">
        <v>64</v>
      </c>
      <c r="H6" s="4">
        <v>0</v>
      </c>
    </row>
    <row r="7" spans="1:8" x14ac:dyDescent="0.2">
      <c r="A7" s="5" t="s">
        <v>243</v>
      </c>
      <c r="B7" s="4">
        <f t="shared" si="1"/>
        <v>8265</v>
      </c>
      <c r="C7" s="4">
        <v>4353</v>
      </c>
      <c r="D7" s="4">
        <v>3912</v>
      </c>
      <c r="E7" s="4">
        <v>7708</v>
      </c>
      <c r="F7" s="4">
        <v>472</v>
      </c>
      <c r="G7" s="4">
        <v>84</v>
      </c>
      <c r="H7" s="4">
        <v>1</v>
      </c>
    </row>
    <row r="8" spans="1:8" x14ac:dyDescent="0.2">
      <c r="A8" s="5" t="s">
        <v>244</v>
      </c>
      <c r="B8" s="4">
        <f t="shared" si="1"/>
        <v>1273</v>
      </c>
      <c r="C8" s="4">
        <v>689</v>
      </c>
      <c r="D8" s="4">
        <v>584</v>
      </c>
      <c r="E8" s="4">
        <v>1140</v>
      </c>
      <c r="F8" s="4">
        <v>133</v>
      </c>
      <c r="G8" s="4">
        <v>0</v>
      </c>
      <c r="H8" s="4">
        <v>0</v>
      </c>
    </row>
    <row r="9" spans="1:8" x14ac:dyDescent="0.2">
      <c r="A9" s="5" t="s">
        <v>245</v>
      </c>
      <c r="B9" s="4">
        <f t="shared" si="1"/>
        <v>207</v>
      </c>
      <c r="C9" s="4">
        <v>28</v>
      </c>
      <c r="D9" s="4">
        <v>179</v>
      </c>
      <c r="E9" s="4">
        <v>203</v>
      </c>
      <c r="F9" s="4">
        <v>4</v>
      </c>
      <c r="G9" s="4">
        <v>0</v>
      </c>
      <c r="H9" s="4">
        <v>0</v>
      </c>
    </row>
    <row r="10" spans="1:8" x14ac:dyDescent="0.2">
      <c r="A10" s="5" t="s">
        <v>246</v>
      </c>
      <c r="B10" s="4">
        <f t="shared" si="1"/>
        <v>2812</v>
      </c>
      <c r="C10" s="4">
        <v>1500</v>
      </c>
      <c r="D10" s="4">
        <v>1312</v>
      </c>
      <c r="E10" s="4">
        <v>2717</v>
      </c>
      <c r="F10" s="4">
        <v>90</v>
      </c>
      <c r="G10" s="4">
        <v>5</v>
      </c>
      <c r="H10" s="4">
        <v>0</v>
      </c>
    </row>
    <row r="11" spans="1:8" x14ac:dyDescent="0.2">
      <c r="A11" s="5" t="s">
        <v>247</v>
      </c>
      <c r="B11" s="4">
        <f t="shared" si="1"/>
        <v>697</v>
      </c>
      <c r="C11" s="4">
        <v>410</v>
      </c>
      <c r="D11" s="4">
        <v>287</v>
      </c>
      <c r="E11" s="4">
        <v>654</v>
      </c>
      <c r="F11" s="4">
        <v>27</v>
      </c>
      <c r="G11" s="4">
        <v>16</v>
      </c>
      <c r="H11" s="4">
        <v>0</v>
      </c>
    </row>
    <row r="12" spans="1:8" x14ac:dyDescent="0.2">
      <c r="A12" s="5" t="s">
        <v>248</v>
      </c>
      <c r="B12" s="4">
        <f t="shared" si="1"/>
        <v>20</v>
      </c>
      <c r="C12" s="4">
        <v>6</v>
      </c>
      <c r="D12" s="4">
        <v>14</v>
      </c>
      <c r="E12" s="4">
        <v>20</v>
      </c>
      <c r="F12" s="4">
        <v>0</v>
      </c>
      <c r="G12" s="4">
        <v>0</v>
      </c>
      <c r="H12" s="4">
        <v>0</v>
      </c>
    </row>
    <row r="13" spans="1:8" x14ac:dyDescent="0.2">
      <c r="A13" s="56" t="s">
        <v>239</v>
      </c>
      <c r="B13" s="56"/>
      <c r="C13" s="56"/>
      <c r="D13" s="56"/>
      <c r="E13" s="56"/>
      <c r="F13" s="56"/>
      <c r="G13" s="56"/>
      <c r="H13" s="56"/>
    </row>
  </sheetData>
  <mergeCells count="2">
    <mergeCell ref="C2:D2"/>
    <mergeCell ref="E2:H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6"/>
  <sheetViews>
    <sheetView tabSelected="1" view="pageBreakPreview" zoomScale="125" zoomScaleNormal="100" zoomScaleSheetLayoutView="125" workbookViewId="0">
      <selection activeCell="C26" sqref="C26"/>
    </sheetView>
  </sheetViews>
  <sheetFormatPr defaultColWidth="11" defaultRowHeight="10.199999999999999" customHeight="1" x14ac:dyDescent="0.2"/>
  <cols>
    <col min="1" max="1" width="12.5546875" style="5" customWidth="1"/>
    <col min="2" max="2" width="8.21875" style="5" customWidth="1"/>
    <col min="3" max="3" width="8.21875" style="4" customWidth="1"/>
    <col min="4" max="4" width="8.21875" style="5" customWidth="1"/>
    <col min="5" max="5" width="8.21875" style="4" customWidth="1"/>
    <col min="6" max="6" width="8.21875" style="5" customWidth="1"/>
    <col min="7" max="7" width="8.21875" style="4" customWidth="1"/>
    <col min="8" max="11" width="8.21875" style="5" customWidth="1"/>
    <col min="12" max="16384" width="11" style="5"/>
  </cols>
  <sheetData>
    <row r="1" spans="1:10" ht="10.199999999999999" customHeight="1" thickBot="1" x14ac:dyDescent="0.25">
      <c r="A1" s="5" t="s">
        <v>300</v>
      </c>
    </row>
    <row r="2" spans="1:10" ht="10.199999999999999" customHeight="1" thickBot="1" x14ac:dyDescent="0.25">
      <c r="A2" s="28" t="s">
        <v>82</v>
      </c>
      <c r="B2" s="47" t="s">
        <v>85</v>
      </c>
      <c r="C2" s="73" t="s">
        <v>43</v>
      </c>
      <c r="D2" s="73"/>
      <c r="E2" s="73" t="s">
        <v>80</v>
      </c>
      <c r="F2" s="73"/>
      <c r="G2" s="73" t="s">
        <v>81</v>
      </c>
      <c r="H2" s="73"/>
      <c r="I2" s="70" t="s">
        <v>251</v>
      </c>
      <c r="J2" s="72"/>
    </row>
    <row r="3" spans="1:10" ht="10.199999999999999" customHeight="1" thickBot="1" x14ac:dyDescent="0.25">
      <c r="A3" s="31" t="s">
        <v>83</v>
      </c>
      <c r="B3" s="48" t="s">
        <v>86</v>
      </c>
      <c r="C3" s="10" t="s">
        <v>9</v>
      </c>
      <c r="D3" s="9" t="s">
        <v>10</v>
      </c>
      <c r="E3" s="10" t="s">
        <v>9</v>
      </c>
      <c r="F3" s="9" t="s">
        <v>10</v>
      </c>
      <c r="G3" s="10" t="s">
        <v>9</v>
      </c>
      <c r="H3" s="9" t="s">
        <v>10</v>
      </c>
      <c r="I3" s="10" t="s">
        <v>9</v>
      </c>
      <c r="J3" s="9" t="s">
        <v>10</v>
      </c>
    </row>
    <row r="4" spans="1:10" ht="10.199999999999999" customHeight="1" x14ac:dyDescent="0.2">
      <c r="A4" s="5" t="s">
        <v>84</v>
      </c>
    </row>
    <row r="5" spans="1:10" ht="10.199999999999999" customHeight="1" x14ac:dyDescent="0.2">
      <c r="A5" s="5" t="s">
        <v>65</v>
      </c>
      <c r="B5" s="5">
        <v>1950</v>
      </c>
      <c r="C5" s="4">
        <f>C12+C19+C26+C33</f>
        <v>5428</v>
      </c>
      <c r="D5" s="14">
        <f>C5*100/$C5</f>
        <v>100</v>
      </c>
      <c r="E5" s="4">
        <f>E12+E19+E26+E33</f>
        <v>2373</v>
      </c>
      <c r="F5" s="14">
        <f>E5*100/$C5</f>
        <v>43.717759764185701</v>
      </c>
      <c r="G5" s="4">
        <f>G12+G19+G26+G33</f>
        <v>2872</v>
      </c>
      <c r="H5" s="14">
        <f t="shared" ref="H5:H10" si="0">G5*100/$C5</f>
        <v>52.910832719233603</v>
      </c>
      <c r="I5" s="4">
        <f>I12+I19+I26+I33</f>
        <v>183</v>
      </c>
      <c r="J5" s="14">
        <f>I5*100/$C5</f>
        <v>3.3714075165806925</v>
      </c>
    </row>
    <row r="6" spans="1:10" ht="10.199999999999999" customHeight="1" x14ac:dyDescent="0.2">
      <c r="B6" s="5">
        <v>1940</v>
      </c>
      <c r="C6" s="4">
        <v>3558</v>
      </c>
      <c r="D6" s="14">
        <f>C6*100/$C6</f>
        <v>100</v>
      </c>
      <c r="E6" s="4">
        <v>1401</v>
      </c>
      <c r="F6" s="14">
        <f>E6*100/$C6</f>
        <v>39.376053962900507</v>
      </c>
      <c r="G6" s="4">
        <v>1974</v>
      </c>
      <c r="H6" s="14">
        <f t="shared" si="0"/>
        <v>55.480607082630691</v>
      </c>
      <c r="I6" s="49">
        <v>183</v>
      </c>
      <c r="J6" s="14">
        <f>I6*100/$C6</f>
        <v>5.1433389544688026</v>
      </c>
    </row>
    <row r="7" spans="1:10" ht="10.199999999999999" customHeight="1" x14ac:dyDescent="0.2">
      <c r="B7" s="5">
        <v>1930</v>
      </c>
      <c r="C7" s="4">
        <v>2933</v>
      </c>
      <c r="D7" s="14">
        <f t="shared" ref="D7:F35" si="1">C7*100/$C7</f>
        <v>100</v>
      </c>
      <c r="E7" s="4">
        <v>1111</v>
      </c>
      <c r="F7" s="14">
        <f t="shared" si="1"/>
        <v>37.879304466416642</v>
      </c>
      <c r="G7" s="4">
        <v>1632</v>
      </c>
      <c r="H7" s="14">
        <f t="shared" si="0"/>
        <v>55.642686668939653</v>
      </c>
      <c r="I7" s="49">
        <v>190</v>
      </c>
      <c r="J7" s="14">
        <f t="shared" ref="J7:J35" si="2">I7*100/$C7</f>
        <v>6.4780088646437095</v>
      </c>
    </row>
    <row r="8" spans="1:10" ht="10.199999999999999" customHeight="1" x14ac:dyDescent="0.2">
      <c r="A8" s="5" t="s">
        <v>66</v>
      </c>
      <c r="B8" s="5">
        <v>1950</v>
      </c>
      <c r="C8" s="4">
        <f>C15+C22+C29+C36</f>
        <v>5173</v>
      </c>
      <c r="D8" s="14">
        <f t="shared" si="1"/>
        <v>100</v>
      </c>
      <c r="E8" s="4">
        <f>E15+E22+E29+E36</f>
        <v>1608</v>
      </c>
      <c r="F8" s="14">
        <f>E8*100/$C8</f>
        <v>31.084477092596174</v>
      </c>
      <c r="G8" s="4">
        <f>G15+G22+G29+G36</f>
        <v>2951</v>
      </c>
      <c r="H8" s="14">
        <f t="shared" si="0"/>
        <v>57.046201430504546</v>
      </c>
      <c r="I8" s="4">
        <f>I15+I22+I29+I36</f>
        <v>614</v>
      </c>
      <c r="J8" s="14">
        <f>I8*100/$C8</f>
        <v>11.869321476899286</v>
      </c>
    </row>
    <row r="9" spans="1:10" ht="10.199999999999999" customHeight="1" x14ac:dyDescent="0.2">
      <c r="B9" s="5">
        <v>1940</v>
      </c>
      <c r="C9" s="4">
        <v>3384</v>
      </c>
      <c r="D9" s="14">
        <f t="shared" si="1"/>
        <v>100</v>
      </c>
      <c r="E9" s="4">
        <v>871</v>
      </c>
      <c r="F9" s="14">
        <f t="shared" si="1"/>
        <v>25.738770685579198</v>
      </c>
      <c r="G9" s="4">
        <v>1971</v>
      </c>
      <c r="H9" s="14">
        <f t="shared" si="0"/>
        <v>58.244680851063826</v>
      </c>
      <c r="I9" s="49">
        <v>542</v>
      </c>
      <c r="J9" s="14">
        <f t="shared" si="2"/>
        <v>16.016548463356973</v>
      </c>
    </row>
    <row r="10" spans="1:10" ht="10.199999999999999" customHeight="1" x14ac:dyDescent="0.2">
      <c r="B10" s="5">
        <v>1930</v>
      </c>
      <c r="C10" s="4">
        <v>2735</v>
      </c>
      <c r="D10" s="14">
        <f t="shared" si="1"/>
        <v>100</v>
      </c>
      <c r="E10" s="4">
        <v>660</v>
      </c>
      <c r="F10" s="14">
        <f t="shared" si="1"/>
        <v>24.131627056672759</v>
      </c>
      <c r="G10" s="4">
        <v>1633</v>
      </c>
      <c r="H10" s="14">
        <f t="shared" si="0"/>
        <v>59.707495429616088</v>
      </c>
      <c r="I10" s="49">
        <v>442</v>
      </c>
      <c r="J10" s="14">
        <f t="shared" si="2"/>
        <v>16.160877513711153</v>
      </c>
    </row>
    <row r="11" spans="1:10" ht="10.199999999999999" customHeight="1" x14ac:dyDescent="0.2">
      <c r="A11" s="5" t="s">
        <v>16</v>
      </c>
      <c r="D11" s="14"/>
      <c r="F11" s="14"/>
      <c r="H11" s="14"/>
      <c r="I11" s="49"/>
      <c r="J11" s="14"/>
    </row>
    <row r="12" spans="1:10" ht="10.199999999999999" customHeight="1" x14ac:dyDescent="0.2">
      <c r="A12" s="5" t="s">
        <v>65</v>
      </c>
      <c r="B12" s="5">
        <v>1950</v>
      </c>
      <c r="C12" s="4">
        <f>E12+G12+I12</f>
        <v>4969</v>
      </c>
      <c r="D12" s="14">
        <f t="shared" si="1"/>
        <v>100</v>
      </c>
      <c r="E12" s="4">
        <v>2179</v>
      </c>
      <c r="F12" s="14">
        <f>E12*100/$C12</f>
        <v>43.851881666331252</v>
      </c>
      <c r="G12" s="4">
        <v>2621</v>
      </c>
      <c r="H12" s="14">
        <f t="shared" ref="H12:H17" si="3">G12*100/$C12</f>
        <v>52.747031595894548</v>
      </c>
      <c r="I12" s="49">
        <v>169</v>
      </c>
      <c r="J12" s="14">
        <f>I12*100/$C12</f>
        <v>3.4010867377742002</v>
      </c>
    </row>
    <row r="13" spans="1:10" ht="10.199999999999999" customHeight="1" x14ac:dyDescent="0.2">
      <c r="B13" s="5">
        <v>1940</v>
      </c>
      <c r="C13" s="4">
        <v>3085</v>
      </c>
      <c r="D13" s="14">
        <f t="shared" si="1"/>
        <v>100</v>
      </c>
      <c r="E13" s="4">
        <v>1189</v>
      </c>
      <c r="F13" s="14">
        <f t="shared" si="1"/>
        <v>38.541329011345219</v>
      </c>
      <c r="G13" s="4">
        <v>1726</v>
      </c>
      <c r="H13" s="14">
        <f t="shared" si="3"/>
        <v>55.948136142625607</v>
      </c>
      <c r="I13" s="49">
        <v>170</v>
      </c>
      <c r="J13" s="14">
        <f t="shared" si="2"/>
        <v>5.5105348460291737</v>
      </c>
    </row>
    <row r="14" spans="1:10" ht="10.199999999999999" customHeight="1" x14ac:dyDescent="0.2">
      <c r="B14" s="5">
        <v>1930</v>
      </c>
      <c r="C14" s="4">
        <v>2580</v>
      </c>
      <c r="D14" s="14">
        <f t="shared" si="1"/>
        <v>100</v>
      </c>
      <c r="E14" s="4">
        <v>917</v>
      </c>
      <c r="F14" s="14">
        <f t="shared" si="1"/>
        <v>35.542635658914726</v>
      </c>
      <c r="G14" s="4">
        <v>1478</v>
      </c>
      <c r="H14" s="14">
        <f t="shared" si="3"/>
        <v>57.286821705426355</v>
      </c>
      <c r="I14" s="49">
        <v>185</v>
      </c>
      <c r="J14" s="14">
        <f t="shared" si="2"/>
        <v>7.170542635658915</v>
      </c>
    </row>
    <row r="15" spans="1:10" ht="10.199999999999999" customHeight="1" x14ac:dyDescent="0.2">
      <c r="A15" s="5" t="s">
        <v>66</v>
      </c>
      <c r="B15" s="5">
        <v>1950</v>
      </c>
      <c r="C15" s="4">
        <f>E15+G15+I15</f>
        <v>4898</v>
      </c>
      <c r="D15" s="14">
        <f t="shared" si="1"/>
        <v>100</v>
      </c>
      <c r="E15" s="4">
        <v>1519</v>
      </c>
      <c r="F15" s="14">
        <f>E15*100/$C15</f>
        <v>31.0126582278481</v>
      </c>
      <c r="G15" s="4">
        <v>2797</v>
      </c>
      <c r="H15" s="14">
        <f t="shared" si="3"/>
        <v>57.104940792160065</v>
      </c>
      <c r="I15" s="49">
        <v>582</v>
      </c>
      <c r="J15" s="14">
        <f>I15*100/$C15</f>
        <v>11.882400979991834</v>
      </c>
    </row>
    <row r="16" spans="1:10" ht="10.199999999999999" customHeight="1" x14ac:dyDescent="0.2">
      <c r="B16" s="5">
        <v>1940</v>
      </c>
      <c r="C16" s="4">
        <v>3071</v>
      </c>
      <c r="D16" s="14">
        <f t="shared" si="1"/>
        <v>100</v>
      </c>
      <c r="E16" s="4">
        <v>774</v>
      </c>
      <c r="F16" s="14">
        <f t="shared" si="1"/>
        <v>25.203516769781832</v>
      </c>
      <c r="G16" s="4">
        <v>1776</v>
      </c>
      <c r="H16" s="14">
        <f t="shared" si="3"/>
        <v>57.831325301204821</v>
      </c>
      <c r="I16" s="49">
        <v>521</v>
      </c>
      <c r="J16" s="14">
        <f t="shared" si="2"/>
        <v>16.965157929013351</v>
      </c>
    </row>
    <row r="17" spans="1:10" ht="10.199999999999999" customHeight="1" x14ac:dyDescent="0.2">
      <c r="B17" s="5">
        <v>1930</v>
      </c>
      <c r="C17" s="4">
        <v>2527</v>
      </c>
      <c r="D17" s="14">
        <f t="shared" si="1"/>
        <v>100</v>
      </c>
      <c r="E17" s="4">
        <v>587</v>
      </c>
      <c r="F17" s="14">
        <f t="shared" si="1"/>
        <v>23.229125445191926</v>
      </c>
      <c r="G17" s="4">
        <v>1514</v>
      </c>
      <c r="H17" s="14">
        <f t="shared" si="3"/>
        <v>59.912940245350221</v>
      </c>
      <c r="I17" s="49">
        <v>426</v>
      </c>
      <c r="J17" s="14">
        <f t="shared" si="2"/>
        <v>16.857934309457857</v>
      </c>
    </row>
    <row r="18" spans="1:10" ht="10.199999999999999" customHeight="1" x14ac:dyDescent="0.2">
      <c r="A18" s="5" t="s">
        <v>17</v>
      </c>
      <c r="D18" s="14"/>
      <c r="F18" s="14"/>
      <c r="H18" s="14"/>
      <c r="I18" s="49"/>
      <c r="J18" s="14"/>
    </row>
    <row r="19" spans="1:10" ht="10.199999999999999" customHeight="1" x14ac:dyDescent="0.2">
      <c r="A19" s="5" t="s">
        <v>65</v>
      </c>
      <c r="B19" s="5">
        <v>1950</v>
      </c>
      <c r="C19" s="4">
        <f>E19+G19+I19</f>
        <v>254</v>
      </c>
      <c r="D19" s="14">
        <f t="shared" si="1"/>
        <v>100</v>
      </c>
      <c r="E19" s="4">
        <v>102</v>
      </c>
      <c r="F19" s="14">
        <f>E19*100/$C19</f>
        <v>40.15748031496063</v>
      </c>
      <c r="G19" s="4">
        <v>145</v>
      </c>
      <c r="H19" s="14">
        <f t="shared" ref="H19:H24" si="4">G19*100/$C19</f>
        <v>57.086614173228348</v>
      </c>
      <c r="I19" s="49">
        <v>7</v>
      </c>
      <c r="J19" s="14">
        <f>I19*100/$C19</f>
        <v>2.7559055118110236</v>
      </c>
    </row>
    <row r="20" spans="1:10" ht="10.199999999999999" customHeight="1" x14ac:dyDescent="0.2">
      <c r="B20" s="5">
        <v>1940</v>
      </c>
      <c r="C20" s="4">
        <v>285</v>
      </c>
      <c r="D20" s="14">
        <f t="shared" si="1"/>
        <v>100</v>
      </c>
      <c r="E20" s="4">
        <v>130</v>
      </c>
      <c r="F20" s="14">
        <f t="shared" si="1"/>
        <v>45.614035087719301</v>
      </c>
      <c r="G20" s="4">
        <v>145</v>
      </c>
      <c r="H20" s="14">
        <f t="shared" si="4"/>
        <v>50.877192982456137</v>
      </c>
      <c r="I20" s="49">
        <v>10</v>
      </c>
      <c r="J20" s="14">
        <f t="shared" si="2"/>
        <v>3.5087719298245612</v>
      </c>
    </row>
    <row r="21" spans="1:10" ht="10.199999999999999" customHeight="1" x14ac:dyDescent="0.2">
      <c r="B21" s="5">
        <v>1930</v>
      </c>
      <c r="C21" s="4">
        <v>180</v>
      </c>
      <c r="D21" s="14">
        <f t="shared" si="1"/>
        <v>100</v>
      </c>
      <c r="E21" s="4">
        <v>88</v>
      </c>
      <c r="F21" s="14">
        <f t="shared" si="1"/>
        <v>48.888888888888886</v>
      </c>
      <c r="G21" s="4">
        <v>90</v>
      </c>
      <c r="H21" s="14">
        <f t="shared" si="4"/>
        <v>50</v>
      </c>
      <c r="I21" s="49">
        <v>2</v>
      </c>
      <c r="J21" s="14">
        <f t="shared" si="2"/>
        <v>1.1111111111111112</v>
      </c>
    </row>
    <row r="22" spans="1:10" ht="10.199999999999999" customHeight="1" x14ac:dyDescent="0.2">
      <c r="A22" s="5" t="s">
        <v>66</v>
      </c>
      <c r="B22" s="5">
        <v>1950</v>
      </c>
      <c r="C22" s="4">
        <f>E22+G22+I22</f>
        <v>192</v>
      </c>
      <c r="D22" s="14">
        <f t="shared" si="1"/>
        <v>100</v>
      </c>
      <c r="E22" s="4">
        <v>75</v>
      </c>
      <c r="F22" s="14">
        <f>E22*100/$C22</f>
        <v>39.0625</v>
      </c>
      <c r="G22" s="4">
        <v>89</v>
      </c>
      <c r="H22" s="14">
        <f t="shared" si="4"/>
        <v>46.354166666666664</v>
      </c>
      <c r="I22" s="49">
        <v>28</v>
      </c>
      <c r="J22" s="14">
        <f>I22*100/$C22</f>
        <v>14.583333333333334</v>
      </c>
    </row>
    <row r="23" spans="1:10" ht="10.199999999999999" customHeight="1" x14ac:dyDescent="0.2">
      <c r="B23" s="5">
        <v>1940</v>
      </c>
      <c r="C23" s="4">
        <v>241</v>
      </c>
      <c r="D23" s="14">
        <f t="shared" si="1"/>
        <v>100</v>
      </c>
      <c r="E23" s="4">
        <v>89</v>
      </c>
      <c r="F23" s="14">
        <f t="shared" si="1"/>
        <v>36.92946058091286</v>
      </c>
      <c r="G23" s="4">
        <v>131</v>
      </c>
      <c r="H23" s="14">
        <f t="shared" si="4"/>
        <v>54.356846473029044</v>
      </c>
      <c r="I23" s="49">
        <v>21</v>
      </c>
      <c r="J23" s="14">
        <f t="shared" si="2"/>
        <v>8.7136929460580905</v>
      </c>
    </row>
    <row r="24" spans="1:10" ht="10.199999999999999" customHeight="1" x14ac:dyDescent="0.2">
      <c r="B24" s="5">
        <v>1930</v>
      </c>
      <c r="C24" s="4">
        <v>164</v>
      </c>
      <c r="D24" s="14">
        <f t="shared" si="1"/>
        <v>100</v>
      </c>
      <c r="E24" s="4">
        <v>60</v>
      </c>
      <c r="F24" s="14">
        <f t="shared" si="1"/>
        <v>36.585365853658537</v>
      </c>
      <c r="G24" s="4">
        <v>88</v>
      </c>
      <c r="H24" s="14">
        <f t="shared" si="4"/>
        <v>53.658536585365852</v>
      </c>
      <c r="I24" s="49">
        <v>16</v>
      </c>
      <c r="J24" s="14">
        <f t="shared" si="2"/>
        <v>9.7560975609756095</v>
      </c>
    </row>
    <row r="25" spans="1:10" ht="10.199999999999999" customHeight="1" x14ac:dyDescent="0.2">
      <c r="A25" s="5" t="s">
        <v>18</v>
      </c>
      <c r="D25" s="14"/>
      <c r="F25" s="14"/>
      <c r="H25" s="14"/>
      <c r="I25" s="49"/>
      <c r="J25" s="14"/>
    </row>
    <row r="26" spans="1:10" ht="10.199999999999999" customHeight="1" x14ac:dyDescent="0.2">
      <c r="A26" s="5" t="s">
        <v>65</v>
      </c>
      <c r="B26" s="5">
        <v>1950</v>
      </c>
      <c r="C26" s="4">
        <f>E26+G26+I26</f>
        <v>193</v>
      </c>
      <c r="D26" s="14">
        <f t="shared" si="1"/>
        <v>100</v>
      </c>
      <c r="E26" s="4">
        <v>87</v>
      </c>
      <c r="F26" s="14">
        <f>E26*100/$C26</f>
        <v>45.077720207253883</v>
      </c>
      <c r="G26" s="4">
        <v>101</v>
      </c>
      <c r="H26" s="14">
        <f t="shared" ref="H26:H31" si="5">G26*100/$C26</f>
        <v>52.331606217616581</v>
      </c>
      <c r="I26" s="49">
        <v>5</v>
      </c>
      <c r="J26" s="14">
        <f>I26*100/$C26</f>
        <v>2.5906735751295336</v>
      </c>
    </row>
    <row r="27" spans="1:10" ht="10.199999999999999" customHeight="1" x14ac:dyDescent="0.2">
      <c r="B27" s="5">
        <v>1940</v>
      </c>
      <c r="C27" s="4">
        <v>174</v>
      </c>
      <c r="D27" s="14">
        <f t="shared" si="1"/>
        <v>100</v>
      </c>
      <c r="E27" s="4">
        <v>78</v>
      </c>
      <c r="F27" s="14">
        <f t="shared" si="1"/>
        <v>44.827586206896555</v>
      </c>
      <c r="G27" s="4">
        <v>94</v>
      </c>
      <c r="H27" s="14">
        <f t="shared" si="5"/>
        <v>54.022988505747129</v>
      </c>
      <c r="I27" s="49">
        <v>2</v>
      </c>
      <c r="J27" s="14">
        <f t="shared" si="2"/>
        <v>1.1494252873563218</v>
      </c>
    </row>
    <row r="28" spans="1:10" ht="10.199999999999999" customHeight="1" x14ac:dyDescent="0.2">
      <c r="B28" s="5">
        <v>1930</v>
      </c>
      <c r="C28" s="4">
        <v>155</v>
      </c>
      <c r="D28" s="14">
        <f t="shared" si="1"/>
        <v>100</v>
      </c>
      <c r="E28" s="4">
        <v>98</v>
      </c>
      <c r="F28" s="14">
        <f t="shared" si="1"/>
        <v>63.225806451612904</v>
      </c>
      <c r="G28" s="4">
        <v>54</v>
      </c>
      <c r="H28" s="14">
        <f t="shared" si="5"/>
        <v>34.838709677419352</v>
      </c>
      <c r="I28" s="49">
        <v>3</v>
      </c>
      <c r="J28" s="14">
        <f t="shared" si="2"/>
        <v>1.935483870967742</v>
      </c>
    </row>
    <row r="29" spans="1:10" ht="10.199999999999999" customHeight="1" x14ac:dyDescent="0.2">
      <c r="A29" s="5" t="s">
        <v>66</v>
      </c>
      <c r="B29" s="5">
        <v>1950</v>
      </c>
      <c r="C29" s="4">
        <f>E29+G29+I29</f>
        <v>83</v>
      </c>
      <c r="D29" s="14">
        <f t="shared" si="1"/>
        <v>100</v>
      </c>
      <c r="E29" s="4">
        <v>14</v>
      </c>
      <c r="F29" s="14">
        <f>E29*100/$C29</f>
        <v>16.867469879518072</v>
      </c>
      <c r="G29" s="4">
        <v>65</v>
      </c>
      <c r="H29" s="14">
        <f t="shared" si="5"/>
        <v>78.313253012048193</v>
      </c>
      <c r="I29" s="49">
        <v>4</v>
      </c>
      <c r="J29" s="14">
        <f>I29*100/$C29</f>
        <v>4.8192771084337354</v>
      </c>
    </row>
    <row r="30" spans="1:10" ht="10.199999999999999" customHeight="1" x14ac:dyDescent="0.2">
      <c r="B30" s="5">
        <v>1940</v>
      </c>
      <c r="C30" s="4">
        <v>72</v>
      </c>
      <c r="D30" s="14">
        <f t="shared" si="1"/>
        <v>100</v>
      </c>
      <c r="E30" s="4">
        <v>8</v>
      </c>
      <c r="F30" s="14">
        <f t="shared" si="1"/>
        <v>11.111111111111111</v>
      </c>
      <c r="G30" s="4">
        <v>64</v>
      </c>
      <c r="H30" s="14">
        <f t="shared" si="5"/>
        <v>88.888888888888886</v>
      </c>
      <c r="I30" s="49">
        <v>0</v>
      </c>
      <c r="J30" s="14">
        <f t="shared" si="2"/>
        <v>0</v>
      </c>
    </row>
    <row r="31" spans="1:10" ht="10.199999999999999" customHeight="1" x14ac:dyDescent="0.2">
      <c r="B31" s="5">
        <v>1930</v>
      </c>
      <c r="C31" s="4">
        <v>44</v>
      </c>
      <c r="D31" s="14">
        <f t="shared" si="1"/>
        <v>100</v>
      </c>
      <c r="E31" s="4">
        <v>13</v>
      </c>
      <c r="F31" s="14">
        <f t="shared" si="1"/>
        <v>29.545454545454547</v>
      </c>
      <c r="G31" s="4">
        <v>31</v>
      </c>
      <c r="H31" s="14">
        <f t="shared" si="5"/>
        <v>70.454545454545453</v>
      </c>
      <c r="I31" s="49">
        <v>0</v>
      </c>
      <c r="J31" s="14">
        <f t="shared" si="2"/>
        <v>0</v>
      </c>
    </row>
    <row r="32" spans="1:10" ht="10.199999999999999" customHeight="1" x14ac:dyDescent="0.2">
      <c r="A32" s="5" t="s">
        <v>19</v>
      </c>
      <c r="D32" s="14"/>
      <c r="F32" s="14"/>
      <c r="H32" s="14"/>
      <c r="I32" s="49"/>
      <c r="J32" s="14"/>
    </row>
    <row r="33" spans="1:10" ht="10.199999999999999" customHeight="1" x14ac:dyDescent="0.2">
      <c r="A33" s="5" t="s">
        <v>65</v>
      </c>
      <c r="B33" s="5">
        <v>1950</v>
      </c>
      <c r="C33" s="4">
        <f>E33+G33+I33</f>
        <v>12</v>
      </c>
      <c r="D33" s="14">
        <f t="shared" si="1"/>
        <v>100</v>
      </c>
      <c r="E33" s="4">
        <v>5</v>
      </c>
      <c r="F33" s="14">
        <f>E33*100/$C33</f>
        <v>41.666666666666664</v>
      </c>
      <c r="G33" s="4">
        <v>5</v>
      </c>
      <c r="H33" s="14">
        <f>G33*100/$C33</f>
        <v>41.666666666666664</v>
      </c>
      <c r="I33" s="49">
        <v>2</v>
      </c>
      <c r="J33" s="14">
        <f>I33*100/$C33</f>
        <v>16.666666666666668</v>
      </c>
    </row>
    <row r="34" spans="1:10" ht="10.199999999999999" customHeight="1" x14ac:dyDescent="0.2">
      <c r="B34" s="5">
        <v>1940</v>
      </c>
      <c r="C34" s="4">
        <v>14</v>
      </c>
      <c r="D34" s="14">
        <f t="shared" si="1"/>
        <v>100</v>
      </c>
      <c r="E34" s="4">
        <v>4</v>
      </c>
      <c r="F34" s="14">
        <f t="shared" si="1"/>
        <v>28.571428571428573</v>
      </c>
      <c r="G34" s="4">
        <v>9</v>
      </c>
      <c r="H34" s="14">
        <f>G34*100/$C34</f>
        <v>64.285714285714292</v>
      </c>
      <c r="I34" s="49">
        <v>1</v>
      </c>
      <c r="J34" s="14">
        <f t="shared" si="2"/>
        <v>7.1428571428571432</v>
      </c>
    </row>
    <row r="35" spans="1:10" ht="10.199999999999999" customHeight="1" thickBot="1" x14ac:dyDescent="0.25">
      <c r="B35" s="5">
        <v>1930</v>
      </c>
      <c r="C35" s="4">
        <v>18</v>
      </c>
      <c r="D35" s="14">
        <f t="shared" si="1"/>
        <v>100</v>
      </c>
      <c r="E35" s="4">
        <v>8</v>
      </c>
      <c r="F35" s="14">
        <f t="shared" si="1"/>
        <v>44.444444444444443</v>
      </c>
      <c r="G35" s="4">
        <v>10</v>
      </c>
      <c r="H35" s="14">
        <f>G35*100/$C35</f>
        <v>55.555555555555557</v>
      </c>
      <c r="I35" s="49">
        <v>0</v>
      </c>
      <c r="J35" s="14">
        <f t="shared" si="2"/>
        <v>0</v>
      </c>
    </row>
    <row r="36" spans="1:10" ht="10.199999999999999" customHeight="1" x14ac:dyDescent="0.2">
      <c r="A36" s="19" t="s">
        <v>183</v>
      </c>
      <c r="B36" s="19"/>
      <c r="C36" s="18"/>
      <c r="D36" s="19"/>
      <c r="E36" s="18"/>
      <c r="F36" s="19"/>
      <c r="G36" s="18"/>
      <c r="H36" s="19"/>
      <c r="I36" s="19"/>
      <c r="J36" s="19"/>
    </row>
  </sheetData>
  <mergeCells count="4">
    <mergeCell ref="C2:D2"/>
    <mergeCell ref="E2:F2"/>
    <mergeCell ref="G2:H2"/>
    <mergeCell ref="I2:J2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DD08C-654D-4849-B0D9-86A2FB1758E1}">
  <dimension ref="A1:P13"/>
  <sheetViews>
    <sheetView view="pageBreakPreview" zoomScale="125" zoomScaleNormal="100" zoomScaleSheetLayoutView="125" workbookViewId="0">
      <selection activeCell="A2" sqref="A2"/>
    </sheetView>
  </sheetViews>
  <sheetFormatPr defaultRowHeight="10.199999999999999" x14ac:dyDescent="0.2"/>
  <cols>
    <col min="1" max="1" width="13.44140625" style="1" customWidth="1"/>
    <col min="2" max="16" width="5.109375" style="1" customWidth="1"/>
    <col min="17" max="16384" width="8.88671875" style="1"/>
  </cols>
  <sheetData>
    <row r="1" spans="1:16" ht="10.8" thickBot="1" x14ac:dyDescent="0.25">
      <c r="A1" s="5" t="s">
        <v>301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ht="10.8" thickBot="1" x14ac:dyDescent="0.25">
      <c r="A2" s="45"/>
      <c r="B2" s="74" t="s">
        <v>44</v>
      </c>
      <c r="C2" s="74"/>
      <c r="D2" s="74"/>
      <c r="E2" s="74" t="s">
        <v>16</v>
      </c>
      <c r="F2" s="74"/>
      <c r="G2" s="74"/>
      <c r="H2" s="74" t="s">
        <v>17</v>
      </c>
      <c r="I2" s="74"/>
      <c r="J2" s="74"/>
      <c r="K2" s="74" t="s">
        <v>18</v>
      </c>
      <c r="L2" s="74"/>
      <c r="M2" s="74"/>
      <c r="N2" s="74" t="s">
        <v>45</v>
      </c>
      <c r="O2" s="74"/>
      <c r="P2" s="75"/>
    </row>
    <row r="3" spans="1:16" ht="10.8" thickBot="1" x14ac:dyDescent="0.25">
      <c r="A3" s="31"/>
      <c r="B3" s="10" t="s">
        <v>43</v>
      </c>
      <c r="C3" s="10" t="s">
        <v>7</v>
      </c>
      <c r="D3" s="10" t="s">
        <v>8</v>
      </c>
      <c r="E3" s="10" t="s">
        <v>43</v>
      </c>
      <c r="F3" s="10" t="s">
        <v>7</v>
      </c>
      <c r="G3" s="10" t="s">
        <v>8</v>
      </c>
      <c r="H3" s="10" t="s">
        <v>43</v>
      </c>
      <c r="I3" s="10" t="s">
        <v>7</v>
      </c>
      <c r="J3" s="10" t="s">
        <v>8</v>
      </c>
      <c r="K3" s="10" t="s">
        <v>43</v>
      </c>
      <c r="L3" s="10" t="s">
        <v>7</v>
      </c>
      <c r="M3" s="10" t="s">
        <v>8</v>
      </c>
      <c r="N3" s="10" t="s">
        <v>43</v>
      </c>
      <c r="O3" s="10" t="s">
        <v>7</v>
      </c>
      <c r="P3" s="50" t="s">
        <v>8</v>
      </c>
    </row>
    <row r="4" spans="1:16" x14ac:dyDescent="0.2">
      <c r="A4" s="5" t="s">
        <v>285</v>
      </c>
      <c r="B4" s="2">
        <f>E4+H4+K4+N4</f>
        <v>16781</v>
      </c>
      <c r="C4" s="2">
        <f t="shared" ref="C4:D4" si="0">F4+I4+L4+O4</f>
        <v>8759</v>
      </c>
      <c r="D4" s="2">
        <f t="shared" si="0"/>
        <v>8022</v>
      </c>
      <c r="E4" s="2">
        <f>F4+G4</f>
        <v>15665</v>
      </c>
      <c r="F4" s="2">
        <f>SUM(F5:F7)</f>
        <v>8102</v>
      </c>
      <c r="G4" s="2">
        <f>SUM(G5:G7)</f>
        <v>7563</v>
      </c>
      <c r="H4" s="2">
        <f>I4+J4</f>
        <v>792</v>
      </c>
      <c r="I4" s="2">
        <f>SUM(I5:I7)</f>
        <v>441</v>
      </c>
      <c r="J4" s="2">
        <f>SUM(J5:J7)</f>
        <v>351</v>
      </c>
      <c r="K4" s="2">
        <f>L4+M4</f>
        <v>320</v>
      </c>
      <c r="L4" s="2">
        <f>SUM(L5:L7)</f>
        <v>212</v>
      </c>
      <c r="M4" s="2">
        <f>SUM(M5:M7)</f>
        <v>108</v>
      </c>
      <c r="N4" s="2">
        <f>O4+P4</f>
        <v>4</v>
      </c>
      <c r="O4" s="2">
        <f>SUM(O5:O7)</f>
        <v>4</v>
      </c>
      <c r="P4" s="2">
        <f>SUM(P5:P7)</f>
        <v>0</v>
      </c>
    </row>
    <row r="5" spans="1:16" x14ac:dyDescent="0.2">
      <c r="A5" s="5" t="s">
        <v>287</v>
      </c>
      <c r="B5" s="2">
        <f t="shared" ref="B5:B7" si="1">E5+H5+K5+N5</f>
        <v>16437</v>
      </c>
      <c r="C5" s="2">
        <f t="shared" ref="C5:C7" si="2">F5+I5+L5+O5</f>
        <v>8533</v>
      </c>
      <c r="D5" s="2">
        <f t="shared" ref="D5:D7" si="3">G5+J5+M5+P5</f>
        <v>7904</v>
      </c>
      <c r="E5" s="2">
        <f t="shared" ref="E5:E7" si="4">F5+G5</f>
        <v>15646</v>
      </c>
      <c r="F5" s="64">
        <v>8089</v>
      </c>
      <c r="G5" s="64">
        <v>7557</v>
      </c>
      <c r="H5" s="2">
        <f t="shared" ref="H5:H7" si="5">I5+J5</f>
        <v>774</v>
      </c>
      <c r="I5" s="64">
        <v>432</v>
      </c>
      <c r="J5" s="64">
        <v>342</v>
      </c>
      <c r="K5" s="2">
        <f t="shared" ref="K5:K7" si="6">L5+M5</f>
        <v>16</v>
      </c>
      <c r="L5" s="64">
        <v>11</v>
      </c>
      <c r="M5" s="64">
        <v>5</v>
      </c>
      <c r="N5" s="2">
        <f t="shared" ref="N5:N7" si="7">O5+P5</f>
        <v>1</v>
      </c>
      <c r="O5" s="64">
        <v>1</v>
      </c>
      <c r="P5" s="64">
        <v>0</v>
      </c>
    </row>
    <row r="6" spans="1:16" x14ac:dyDescent="0.2">
      <c r="A6" s="5" t="s">
        <v>283</v>
      </c>
      <c r="B6" s="2">
        <f t="shared" si="1"/>
        <v>39</v>
      </c>
      <c r="C6" s="2">
        <f t="shared" si="2"/>
        <v>25</v>
      </c>
      <c r="D6" s="2">
        <f t="shared" si="3"/>
        <v>14</v>
      </c>
      <c r="E6" s="2">
        <f t="shared" si="4"/>
        <v>18</v>
      </c>
      <c r="F6" s="64">
        <v>12</v>
      </c>
      <c r="G6" s="64">
        <v>6</v>
      </c>
      <c r="H6" s="2">
        <f t="shared" si="5"/>
        <v>13</v>
      </c>
      <c r="I6" s="64">
        <v>7</v>
      </c>
      <c r="J6" s="64">
        <v>6</v>
      </c>
      <c r="K6" s="2">
        <f t="shared" si="6"/>
        <v>7</v>
      </c>
      <c r="L6" s="64">
        <v>5</v>
      </c>
      <c r="M6" s="64">
        <v>2</v>
      </c>
      <c r="N6" s="2">
        <f t="shared" si="7"/>
        <v>1</v>
      </c>
      <c r="O6" s="64">
        <v>1</v>
      </c>
      <c r="P6" s="64">
        <v>0</v>
      </c>
    </row>
    <row r="7" spans="1:16" x14ac:dyDescent="0.2">
      <c r="A7" s="5" t="s">
        <v>284</v>
      </c>
      <c r="B7" s="2">
        <f t="shared" si="1"/>
        <v>305</v>
      </c>
      <c r="C7" s="2">
        <f t="shared" si="2"/>
        <v>201</v>
      </c>
      <c r="D7" s="2">
        <f t="shared" si="3"/>
        <v>104</v>
      </c>
      <c r="E7" s="2">
        <f t="shared" si="4"/>
        <v>1</v>
      </c>
      <c r="F7" s="64">
        <v>1</v>
      </c>
      <c r="G7" s="64">
        <v>0</v>
      </c>
      <c r="H7" s="2">
        <f t="shared" si="5"/>
        <v>5</v>
      </c>
      <c r="I7" s="64">
        <v>2</v>
      </c>
      <c r="J7" s="64">
        <v>3</v>
      </c>
      <c r="K7" s="2">
        <f t="shared" si="6"/>
        <v>297</v>
      </c>
      <c r="L7" s="64">
        <v>196</v>
      </c>
      <c r="M7" s="64">
        <v>101</v>
      </c>
      <c r="N7" s="2">
        <f t="shared" si="7"/>
        <v>2</v>
      </c>
      <c r="O7" s="64">
        <v>2</v>
      </c>
      <c r="P7" s="64">
        <v>0</v>
      </c>
    </row>
    <row r="9" spans="1:16" x14ac:dyDescent="0.2">
      <c r="A9" s="5" t="s">
        <v>286</v>
      </c>
      <c r="B9" s="2">
        <f>E9+H9+K9+N9</f>
        <v>2156</v>
      </c>
      <c r="C9" s="2">
        <f t="shared" ref="C9:C12" si="8">F9+I9+L9+O9</f>
        <v>1059</v>
      </c>
      <c r="D9" s="2">
        <f t="shared" ref="D9:D12" si="9">G9+J9+M9+P9</f>
        <v>1097</v>
      </c>
      <c r="E9" s="2">
        <f>F9+G9</f>
        <v>1932</v>
      </c>
      <c r="F9" s="2">
        <f>SUM(F10:F12)</f>
        <v>930</v>
      </c>
      <c r="G9" s="2">
        <f>SUM(G10:G12)</f>
        <v>1002</v>
      </c>
      <c r="H9" s="2">
        <f>I9+J9</f>
        <v>178</v>
      </c>
      <c r="I9" s="2">
        <f>SUM(I10:I12)</f>
        <v>97</v>
      </c>
      <c r="J9" s="2">
        <f>SUM(J10:J12)</f>
        <v>81</v>
      </c>
      <c r="K9" s="2">
        <f>L9+M9</f>
        <v>38</v>
      </c>
      <c r="L9" s="2">
        <f>SUM(L10:L12)</f>
        <v>24</v>
      </c>
      <c r="M9" s="2">
        <f>SUM(M10:M12)</f>
        <v>14</v>
      </c>
      <c r="N9" s="2">
        <f>O9+P9</f>
        <v>8</v>
      </c>
      <c r="O9" s="2">
        <f>SUM(O10:O12)</f>
        <v>8</v>
      </c>
      <c r="P9" s="2">
        <f>SUM(P10:P12)</f>
        <v>0</v>
      </c>
    </row>
    <row r="10" spans="1:16" x14ac:dyDescent="0.2">
      <c r="A10" s="5" t="s">
        <v>288</v>
      </c>
      <c r="B10" s="2">
        <f t="shared" ref="B10:B12" si="10">E10+H10+K10+N10</f>
        <v>1908</v>
      </c>
      <c r="C10" s="2">
        <f t="shared" si="8"/>
        <v>932</v>
      </c>
      <c r="D10" s="2">
        <f t="shared" si="9"/>
        <v>976</v>
      </c>
      <c r="E10" s="2">
        <f t="shared" ref="E10:E12" si="11">F10+G10</f>
        <v>1751</v>
      </c>
      <c r="F10" s="64">
        <v>845</v>
      </c>
      <c r="G10" s="64">
        <v>906</v>
      </c>
      <c r="H10" s="2">
        <f t="shared" ref="H10:H12" si="12">I10+J10</f>
        <v>156</v>
      </c>
      <c r="I10" s="64">
        <v>86</v>
      </c>
      <c r="J10" s="64">
        <v>70</v>
      </c>
      <c r="K10" s="2">
        <f t="shared" ref="K10:K12" si="13">L10+M10</f>
        <v>1</v>
      </c>
      <c r="L10" s="64">
        <v>1</v>
      </c>
      <c r="M10" s="64">
        <v>0</v>
      </c>
      <c r="N10" s="2">
        <f t="shared" ref="N10:N12" si="14">O10+P10</f>
        <v>0</v>
      </c>
      <c r="O10" s="64">
        <v>0</v>
      </c>
      <c r="P10" s="64">
        <v>0</v>
      </c>
    </row>
    <row r="11" spans="1:16" x14ac:dyDescent="0.2">
      <c r="A11" s="5" t="s">
        <v>289</v>
      </c>
      <c r="B11" s="2">
        <f t="shared" si="10"/>
        <v>212</v>
      </c>
      <c r="C11" s="2">
        <f t="shared" si="8"/>
        <v>103</v>
      </c>
      <c r="D11" s="2">
        <f t="shared" si="9"/>
        <v>109</v>
      </c>
      <c r="E11" s="2">
        <f t="shared" si="11"/>
        <v>179</v>
      </c>
      <c r="F11" s="64">
        <v>84</v>
      </c>
      <c r="G11" s="64">
        <v>95</v>
      </c>
      <c r="H11" s="2">
        <f t="shared" si="12"/>
        <v>21</v>
      </c>
      <c r="I11" s="64">
        <v>10</v>
      </c>
      <c r="J11" s="64">
        <v>11</v>
      </c>
      <c r="K11" s="2">
        <f t="shared" si="13"/>
        <v>7</v>
      </c>
      <c r="L11" s="64">
        <v>4</v>
      </c>
      <c r="M11" s="64">
        <v>3</v>
      </c>
      <c r="N11" s="2">
        <f t="shared" si="14"/>
        <v>5</v>
      </c>
      <c r="O11" s="64">
        <v>5</v>
      </c>
      <c r="P11" s="64">
        <v>0</v>
      </c>
    </row>
    <row r="12" spans="1:16" x14ac:dyDescent="0.2">
      <c r="A12" s="5" t="s">
        <v>290</v>
      </c>
      <c r="B12" s="2">
        <f t="shared" si="10"/>
        <v>36</v>
      </c>
      <c r="C12" s="2">
        <f t="shared" si="8"/>
        <v>24</v>
      </c>
      <c r="D12" s="2">
        <f t="shared" si="9"/>
        <v>12</v>
      </c>
      <c r="E12" s="2">
        <f t="shared" si="11"/>
        <v>2</v>
      </c>
      <c r="F12" s="64">
        <v>1</v>
      </c>
      <c r="G12" s="64">
        <v>1</v>
      </c>
      <c r="H12" s="2">
        <f t="shared" si="12"/>
        <v>1</v>
      </c>
      <c r="I12" s="64">
        <v>1</v>
      </c>
      <c r="J12" s="64">
        <v>0</v>
      </c>
      <c r="K12" s="2">
        <f t="shared" si="13"/>
        <v>30</v>
      </c>
      <c r="L12" s="64">
        <v>19</v>
      </c>
      <c r="M12" s="64">
        <v>11</v>
      </c>
      <c r="N12" s="2">
        <f t="shared" si="14"/>
        <v>3</v>
      </c>
      <c r="O12" s="64">
        <v>3</v>
      </c>
      <c r="P12" s="64">
        <v>0</v>
      </c>
    </row>
    <row r="13" spans="1:16" x14ac:dyDescent="0.2">
      <c r="A13" s="78" t="s">
        <v>239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</row>
  </sheetData>
  <mergeCells count="6">
    <mergeCell ref="A13:P13"/>
    <mergeCell ref="B2:D2"/>
    <mergeCell ref="E2:G2"/>
    <mergeCell ref="H2:J2"/>
    <mergeCell ref="K2:M2"/>
    <mergeCell ref="N2:P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5"/>
  <sheetViews>
    <sheetView view="pageBreakPreview" zoomScale="125" zoomScaleNormal="100" zoomScaleSheetLayoutView="125" workbookViewId="0">
      <selection activeCell="A2" sqref="A2"/>
    </sheetView>
  </sheetViews>
  <sheetFormatPr defaultRowHeight="10.95" customHeight="1" x14ac:dyDescent="0.2"/>
  <cols>
    <col min="1" max="1" width="18.88671875" style="5" customWidth="1"/>
    <col min="2" max="4" width="8.21875" style="5" customWidth="1"/>
    <col min="5" max="5" width="8.21875" style="14" customWidth="1"/>
    <col min="6" max="7" width="8.21875" style="5" customWidth="1"/>
    <col min="8" max="8" width="8.21875" style="14" customWidth="1"/>
    <col min="9" max="10" width="8.21875" style="5" customWidth="1"/>
    <col min="11" max="11" width="8.21875" style="14" customWidth="1"/>
    <col min="12" max="13" width="5.5546875" style="5" customWidth="1"/>
    <col min="14" max="14" width="5.5546875" style="14" customWidth="1"/>
    <col min="15" max="16" width="5.5546875" style="5" customWidth="1"/>
    <col min="17" max="17" width="5.5546875" style="14" customWidth="1"/>
    <col min="18" max="16384" width="8.88671875" style="5"/>
  </cols>
  <sheetData>
    <row r="1" spans="1:17" ht="10.95" customHeight="1" thickBot="1" x14ac:dyDescent="0.25">
      <c r="A1" s="5" t="s">
        <v>302</v>
      </c>
      <c r="C1" s="13"/>
      <c r="D1" s="13"/>
      <c r="E1" s="16"/>
      <c r="F1" s="13"/>
      <c r="G1" s="13"/>
      <c r="H1" s="16"/>
      <c r="I1" s="13"/>
      <c r="J1" s="13"/>
      <c r="K1" s="16"/>
      <c r="L1" s="13"/>
      <c r="M1" s="13"/>
      <c r="N1" s="16"/>
      <c r="O1" s="13"/>
      <c r="P1" s="13"/>
      <c r="Q1" s="16"/>
    </row>
    <row r="2" spans="1:17" ht="10.95" customHeight="1" thickBot="1" x14ac:dyDescent="0.25">
      <c r="A2" s="45"/>
      <c r="B2" s="45"/>
      <c r="C2" s="74" t="s">
        <v>44</v>
      </c>
      <c r="D2" s="74"/>
      <c r="E2" s="74"/>
      <c r="F2" s="74" t="s">
        <v>16</v>
      </c>
      <c r="G2" s="74"/>
      <c r="H2" s="74"/>
      <c r="I2" s="74" t="s">
        <v>17</v>
      </c>
      <c r="J2" s="74"/>
      <c r="K2" s="74"/>
      <c r="L2" s="74" t="s">
        <v>18</v>
      </c>
      <c r="M2" s="74"/>
      <c r="N2" s="74"/>
      <c r="O2" s="74" t="s">
        <v>45</v>
      </c>
      <c r="P2" s="74"/>
      <c r="Q2" s="75"/>
    </row>
    <row r="3" spans="1:17" ht="10.95" customHeight="1" thickBot="1" x14ac:dyDescent="0.25">
      <c r="A3" s="46"/>
      <c r="B3" s="46"/>
      <c r="C3" s="74" t="s">
        <v>43</v>
      </c>
      <c r="D3" s="79" t="s">
        <v>51</v>
      </c>
      <c r="E3" s="80"/>
      <c r="F3" s="74" t="s">
        <v>43</v>
      </c>
      <c r="G3" s="79" t="s">
        <v>51</v>
      </c>
      <c r="H3" s="80"/>
      <c r="I3" s="74" t="s">
        <v>43</v>
      </c>
      <c r="J3" s="79" t="s">
        <v>51</v>
      </c>
      <c r="K3" s="80"/>
      <c r="L3" s="74" t="s">
        <v>43</v>
      </c>
      <c r="M3" s="79" t="s">
        <v>51</v>
      </c>
      <c r="N3" s="80"/>
      <c r="O3" s="74" t="s">
        <v>43</v>
      </c>
      <c r="P3" s="79" t="s">
        <v>51</v>
      </c>
      <c r="Q3" s="80"/>
    </row>
    <row r="4" spans="1:17" ht="10.95" customHeight="1" thickBot="1" x14ac:dyDescent="0.25">
      <c r="A4" s="31" t="s">
        <v>63</v>
      </c>
      <c r="B4" s="31"/>
      <c r="C4" s="81"/>
      <c r="D4" s="10" t="s">
        <v>9</v>
      </c>
      <c r="E4" s="36" t="s">
        <v>10</v>
      </c>
      <c r="F4" s="81"/>
      <c r="G4" s="10" t="s">
        <v>9</v>
      </c>
      <c r="H4" s="36" t="s">
        <v>10</v>
      </c>
      <c r="I4" s="81"/>
      <c r="J4" s="10" t="s">
        <v>9</v>
      </c>
      <c r="K4" s="36" t="s">
        <v>10</v>
      </c>
      <c r="L4" s="81"/>
      <c r="M4" s="10" t="s">
        <v>9</v>
      </c>
      <c r="N4" s="36" t="s">
        <v>10</v>
      </c>
      <c r="O4" s="81"/>
      <c r="P4" s="10" t="s">
        <v>9</v>
      </c>
      <c r="Q4" s="36" t="s">
        <v>10</v>
      </c>
    </row>
    <row r="5" spans="1:17" ht="10.95" customHeight="1" x14ac:dyDescent="0.2">
      <c r="A5" s="42"/>
      <c r="B5" s="42"/>
      <c r="C5" s="38"/>
      <c r="D5" s="38"/>
      <c r="E5" s="39"/>
      <c r="F5" s="38"/>
      <c r="G5" s="38"/>
      <c r="H5" s="39"/>
      <c r="I5" s="38"/>
      <c r="J5" s="38"/>
      <c r="K5" s="39"/>
      <c r="L5" s="38"/>
      <c r="M5" s="38"/>
      <c r="N5" s="39"/>
      <c r="O5" s="38"/>
      <c r="P5" s="38"/>
      <c r="Q5" s="39"/>
    </row>
    <row r="6" spans="1:17" ht="10.95" customHeight="1" x14ac:dyDescent="0.2">
      <c r="A6" s="42" t="s">
        <v>200</v>
      </c>
      <c r="B6" s="42">
        <v>1950</v>
      </c>
      <c r="C6" s="38">
        <f>F6+I6+L6+O6</f>
        <v>9016</v>
      </c>
      <c r="D6" s="38">
        <f>G6+J6+M6+P6</f>
        <v>5657</v>
      </c>
      <c r="E6" s="39">
        <f>D6*100/C6</f>
        <v>62.744010647737355</v>
      </c>
      <c r="F6" s="38">
        <v>8439</v>
      </c>
      <c r="G6" s="38">
        <v>5332</v>
      </c>
      <c r="H6" s="39">
        <f>G6*100/F6</f>
        <v>63.182841568906269</v>
      </c>
      <c r="I6" s="38">
        <v>460</v>
      </c>
      <c r="J6" s="38">
        <v>297</v>
      </c>
      <c r="K6" s="39">
        <f>J6*100/I6</f>
        <v>64.565217391304344</v>
      </c>
      <c r="L6" s="38">
        <v>113</v>
      </c>
      <c r="M6" s="38">
        <v>27</v>
      </c>
      <c r="N6" s="39">
        <f>M6*100/L6</f>
        <v>23.893805309734514</v>
      </c>
      <c r="O6" s="38">
        <v>4</v>
      </c>
      <c r="P6" s="38">
        <v>1</v>
      </c>
      <c r="Q6" s="39">
        <f>P6*100/O6</f>
        <v>25</v>
      </c>
    </row>
    <row r="7" spans="1:17" ht="10.95" customHeight="1" x14ac:dyDescent="0.2">
      <c r="A7" s="42" t="s">
        <v>201</v>
      </c>
      <c r="B7" s="42">
        <v>1950</v>
      </c>
      <c r="C7" s="38">
        <f t="shared" ref="C7:D13" si="0">F7+I7+L7+O7</f>
        <v>7386</v>
      </c>
      <c r="D7" s="38">
        <f t="shared" si="0"/>
        <v>5281</v>
      </c>
      <c r="E7" s="39">
        <f t="shared" ref="E7:E13" si="1">D7*100/C7</f>
        <v>71.500135391280807</v>
      </c>
      <c r="F7" s="38">
        <v>6938</v>
      </c>
      <c r="G7" s="38">
        <v>4963</v>
      </c>
      <c r="H7" s="39">
        <f t="shared" ref="H7:H13" si="2">G7*100/F7</f>
        <v>71.533583165177291</v>
      </c>
      <c r="I7" s="38">
        <v>400</v>
      </c>
      <c r="J7" s="38">
        <v>290</v>
      </c>
      <c r="K7" s="39">
        <f t="shared" ref="K7:K13" si="3">J7*100/I7</f>
        <v>72.5</v>
      </c>
      <c r="L7" s="38">
        <v>46</v>
      </c>
      <c r="M7" s="38">
        <v>27</v>
      </c>
      <c r="N7" s="39">
        <f t="shared" ref="N7:N13" si="4">M7*100/L7</f>
        <v>58.695652173913047</v>
      </c>
      <c r="O7" s="38">
        <v>2</v>
      </c>
      <c r="P7" s="38">
        <v>1</v>
      </c>
      <c r="Q7" s="39">
        <f t="shared" ref="Q7:Q13" si="5">P7*100/O7</f>
        <v>50</v>
      </c>
    </row>
    <row r="8" spans="1:17" ht="10.95" customHeight="1" x14ac:dyDescent="0.2">
      <c r="A8" s="42" t="s">
        <v>202</v>
      </c>
      <c r="B8" s="42">
        <v>1950</v>
      </c>
      <c r="C8" s="38">
        <f t="shared" si="0"/>
        <v>1320</v>
      </c>
      <c r="D8" s="38">
        <f t="shared" si="0"/>
        <v>380</v>
      </c>
      <c r="E8" s="39">
        <f t="shared" si="1"/>
        <v>28.787878787878789</v>
      </c>
      <c r="F8" s="38">
        <v>1214</v>
      </c>
      <c r="G8" s="38">
        <v>337</v>
      </c>
      <c r="H8" s="39">
        <f t="shared" si="2"/>
        <v>27.759472817133442</v>
      </c>
      <c r="I8" s="38">
        <v>89</v>
      </c>
      <c r="J8" s="38">
        <v>32</v>
      </c>
      <c r="K8" s="39">
        <f t="shared" si="3"/>
        <v>35.955056179775283</v>
      </c>
      <c r="L8" s="38">
        <v>17</v>
      </c>
      <c r="M8" s="38">
        <v>11</v>
      </c>
      <c r="N8" s="39">
        <f t="shared" si="4"/>
        <v>64.705882352941174</v>
      </c>
      <c r="O8" s="38">
        <v>0</v>
      </c>
      <c r="P8" s="38">
        <v>0</v>
      </c>
      <c r="Q8" s="39" t="s">
        <v>199</v>
      </c>
    </row>
    <row r="9" spans="1:17" ht="10.95" customHeight="1" x14ac:dyDescent="0.2">
      <c r="A9" s="42" t="s">
        <v>203</v>
      </c>
      <c r="B9" s="42">
        <v>1950</v>
      </c>
      <c r="C9" s="38">
        <f t="shared" si="0"/>
        <v>3483</v>
      </c>
      <c r="D9" s="38">
        <f t="shared" si="0"/>
        <v>3065</v>
      </c>
      <c r="E9" s="39">
        <f t="shared" si="1"/>
        <v>87.998851564743035</v>
      </c>
      <c r="F9" s="38">
        <v>3280</v>
      </c>
      <c r="G9" s="38">
        <v>2879</v>
      </c>
      <c r="H9" s="39">
        <f t="shared" si="2"/>
        <v>87.774390243902445</v>
      </c>
      <c r="I9" s="38">
        <v>190</v>
      </c>
      <c r="J9" s="38">
        <v>173</v>
      </c>
      <c r="K9" s="39">
        <f t="shared" si="3"/>
        <v>91.05263157894737</v>
      </c>
      <c r="L9" s="38">
        <v>13</v>
      </c>
      <c r="M9" s="38">
        <v>13</v>
      </c>
      <c r="N9" s="39">
        <f t="shared" si="4"/>
        <v>100</v>
      </c>
      <c r="O9" s="38">
        <v>0</v>
      </c>
      <c r="P9" s="38">
        <v>0</v>
      </c>
      <c r="Q9" s="39" t="s">
        <v>199</v>
      </c>
    </row>
    <row r="10" spans="1:17" ht="10.95" customHeight="1" x14ac:dyDescent="0.2">
      <c r="A10" s="42" t="s">
        <v>204</v>
      </c>
      <c r="B10" s="42">
        <v>1950</v>
      </c>
      <c r="C10" s="38">
        <f t="shared" si="0"/>
        <v>876</v>
      </c>
      <c r="D10" s="38">
        <f t="shared" si="0"/>
        <v>779</v>
      </c>
      <c r="E10" s="39">
        <f t="shared" si="1"/>
        <v>88.926940639269404</v>
      </c>
      <c r="F10" s="38">
        <v>832</v>
      </c>
      <c r="G10" s="38">
        <v>739</v>
      </c>
      <c r="H10" s="39">
        <f t="shared" si="2"/>
        <v>88.822115384615387</v>
      </c>
      <c r="I10" s="38">
        <v>41</v>
      </c>
      <c r="J10" s="38">
        <v>37</v>
      </c>
      <c r="K10" s="39">
        <f t="shared" si="3"/>
        <v>90.243902439024396</v>
      </c>
      <c r="L10" s="38">
        <v>2</v>
      </c>
      <c r="M10" s="38">
        <v>2</v>
      </c>
      <c r="N10" s="39">
        <f t="shared" si="4"/>
        <v>100</v>
      </c>
      <c r="O10" s="38">
        <v>1</v>
      </c>
      <c r="P10" s="38">
        <v>1</v>
      </c>
      <c r="Q10" s="39">
        <f t="shared" si="5"/>
        <v>100</v>
      </c>
    </row>
    <row r="11" spans="1:17" ht="10.95" customHeight="1" x14ac:dyDescent="0.2">
      <c r="A11" s="42" t="s">
        <v>205</v>
      </c>
      <c r="B11" s="42">
        <v>1950</v>
      </c>
      <c r="C11" s="38">
        <f t="shared" si="0"/>
        <v>824</v>
      </c>
      <c r="D11" s="38">
        <f t="shared" si="0"/>
        <v>609</v>
      </c>
      <c r="E11" s="39">
        <f t="shared" si="1"/>
        <v>73.907766990291265</v>
      </c>
      <c r="F11" s="38">
        <v>780</v>
      </c>
      <c r="G11" s="38">
        <v>577</v>
      </c>
      <c r="H11" s="39">
        <f t="shared" si="2"/>
        <v>73.974358974358978</v>
      </c>
      <c r="I11" s="38">
        <v>43</v>
      </c>
      <c r="J11" s="38">
        <v>31</v>
      </c>
      <c r="K11" s="39">
        <f t="shared" si="3"/>
        <v>72.093023255813947</v>
      </c>
      <c r="L11" s="38">
        <v>1</v>
      </c>
      <c r="M11" s="38">
        <v>1</v>
      </c>
      <c r="N11" s="39">
        <f t="shared" si="4"/>
        <v>100</v>
      </c>
      <c r="O11" s="38">
        <v>0</v>
      </c>
      <c r="P11" s="38">
        <v>0</v>
      </c>
      <c r="Q11" s="39" t="s">
        <v>199</v>
      </c>
    </row>
    <row r="12" spans="1:17" ht="10.95" customHeight="1" x14ac:dyDescent="0.2">
      <c r="A12" s="42" t="s">
        <v>206</v>
      </c>
      <c r="B12" s="42">
        <v>1950</v>
      </c>
      <c r="C12" s="38">
        <f t="shared" si="0"/>
        <v>883</v>
      </c>
      <c r="D12" s="38">
        <f t="shared" si="0"/>
        <v>448</v>
      </c>
      <c r="E12" s="39">
        <f t="shared" si="1"/>
        <v>50.736126840317098</v>
      </c>
      <c r="F12" s="38">
        <v>832</v>
      </c>
      <c r="G12" s="38">
        <v>431</v>
      </c>
      <c r="H12" s="39">
        <f t="shared" si="2"/>
        <v>51.802884615384613</v>
      </c>
      <c r="I12" s="38">
        <v>37</v>
      </c>
      <c r="J12" s="38">
        <v>17</v>
      </c>
      <c r="K12" s="39">
        <f t="shared" si="3"/>
        <v>45.945945945945944</v>
      </c>
      <c r="L12" s="38">
        <v>13</v>
      </c>
      <c r="M12" s="38">
        <v>0</v>
      </c>
      <c r="N12" s="39">
        <f t="shared" si="4"/>
        <v>0</v>
      </c>
      <c r="O12" s="38">
        <v>1</v>
      </c>
      <c r="P12" s="38">
        <v>0</v>
      </c>
      <c r="Q12" s="39">
        <f t="shared" si="5"/>
        <v>0</v>
      </c>
    </row>
    <row r="13" spans="1:17" ht="10.95" customHeight="1" x14ac:dyDescent="0.2">
      <c r="A13" s="42" t="s">
        <v>24</v>
      </c>
      <c r="B13" s="42">
        <v>1950</v>
      </c>
      <c r="C13" s="38">
        <f t="shared" si="0"/>
        <v>1630</v>
      </c>
      <c r="D13" s="38">
        <f t="shared" si="0"/>
        <v>376</v>
      </c>
      <c r="E13" s="39">
        <f t="shared" si="1"/>
        <v>23.067484662576685</v>
      </c>
      <c r="F13" s="38">
        <v>1501</v>
      </c>
      <c r="G13" s="38">
        <v>369</v>
      </c>
      <c r="H13" s="39">
        <f t="shared" si="2"/>
        <v>24.5836109260493</v>
      </c>
      <c r="I13" s="38">
        <v>60</v>
      </c>
      <c r="J13" s="38">
        <v>7</v>
      </c>
      <c r="K13" s="39">
        <f t="shared" si="3"/>
        <v>11.666666666666666</v>
      </c>
      <c r="L13" s="38">
        <v>67</v>
      </c>
      <c r="M13" s="38">
        <v>0</v>
      </c>
      <c r="N13" s="39">
        <f t="shared" si="4"/>
        <v>0</v>
      </c>
      <c r="O13" s="38">
        <v>2</v>
      </c>
      <c r="P13" s="38">
        <v>0</v>
      </c>
      <c r="Q13" s="39">
        <f t="shared" si="5"/>
        <v>0</v>
      </c>
    </row>
    <row r="14" spans="1:17" ht="10.95" customHeight="1" x14ac:dyDescent="0.2">
      <c r="A14" s="42"/>
      <c r="B14" s="42"/>
      <c r="C14" s="38"/>
      <c r="D14" s="38"/>
      <c r="E14" s="39"/>
      <c r="F14" s="38"/>
      <c r="G14" s="38"/>
      <c r="H14" s="39"/>
      <c r="I14" s="38"/>
      <c r="J14" s="38"/>
      <c r="K14" s="39"/>
      <c r="L14" s="38"/>
      <c r="M14" s="38"/>
      <c r="N14" s="39"/>
      <c r="O14" s="38"/>
      <c r="P14" s="38"/>
      <c r="Q14" s="39"/>
    </row>
    <row r="15" spans="1:17" ht="10.95" customHeight="1" x14ac:dyDescent="0.2">
      <c r="A15" s="42"/>
      <c r="B15" s="42"/>
      <c r="C15" s="38"/>
      <c r="D15" s="38"/>
      <c r="E15" s="39"/>
      <c r="F15" s="38"/>
      <c r="G15" s="38"/>
      <c r="H15" s="39"/>
      <c r="I15" s="38"/>
      <c r="J15" s="38"/>
      <c r="K15" s="39"/>
      <c r="L15" s="38"/>
      <c r="M15" s="38"/>
      <c r="N15" s="39"/>
      <c r="O15" s="38"/>
      <c r="P15" s="38"/>
      <c r="Q15" s="39"/>
    </row>
    <row r="16" spans="1:17" ht="10.95" customHeight="1" x14ac:dyDescent="0.2">
      <c r="A16" s="5" t="s">
        <v>52</v>
      </c>
      <c r="B16" s="5">
        <v>1940</v>
      </c>
      <c r="C16" s="13">
        <v>6215</v>
      </c>
      <c r="D16" s="13">
        <v>3682</v>
      </c>
      <c r="E16" s="16">
        <f>D16*100/C16</f>
        <v>59.243765084473047</v>
      </c>
      <c r="F16" s="13">
        <v>5423</v>
      </c>
      <c r="G16" s="13">
        <v>3231</v>
      </c>
      <c r="H16" s="16">
        <f>G16*100/F16</f>
        <v>59.579568504517795</v>
      </c>
      <c r="I16" s="13">
        <v>706</v>
      </c>
      <c r="J16" s="13">
        <v>423</v>
      </c>
      <c r="K16" s="16">
        <f>J16*100/I16</f>
        <v>59.915014164305951</v>
      </c>
      <c r="L16" s="13">
        <v>84</v>
      </c>
      <c r="M16" s="13">
        <v>28</v>
      </c>
      <c r="N16" s="16">
        <f>M16*100/L16</f>
        <v>33.333333333333336</v>
      </c>
      <c r="O16" s="13">
        <v>2</v>
      </c>
      <c r="P16" s="13">
        <v>0</v>
      </c>
      <c r="Q16" s="16">
        <f>P16*100/O16</f>
        <v>0</v>
      </c>
    </row>
    <row r="17" spans="1:17" ht="10.95" customHeight="1" x14ac:dyDescent="0.2">
      <c r="A17" s="5" t="s">
        <v>54</v>
      </c>
      <c r="B17" s="5">
        <v>1940</v>
      </c>
      <c r="C17" s="13">
        <v>3171</v>
      </c>
      <c r="D17" s="13">
        <v>2019</v>
      </c>
      <c r="E17" s="16">
        <f t="shared" ref="E17:E34" si="6">D17*100/C17</f>
        <v>63.670766319772945</v>
      </c>
      <c r="F17" s="13">
        <v>2729</v>
      </c>
      <c r="G17" s="13">
        <v>1773</v>
      </c>
      <c r="H17" s="16">
        <f t="shared" ref="H17:H34" si="7">G17*100/F17</f>
        <v>64.968853059728843</v>
      </c>
      <c r="I17" s="13">
        <v>379</v>
      </c>
      <c r="J17" s="13">
        <v>233</v>
      </c>
      <c r="K17" s="16">
        <f t="shared" ref="K17:K34" si="8">J17*100/I17</f>
        <v>61.477572559366756</v>
      </c>
      <c r="L17" s="13">
        <v>61</v>
      </c>
      <c r="M17" s="13">
        <v>13</v>
      </c>
      <c r="N17" s="16">
        <f t="shared" ref="N17:N34" si="9">M17*100/L17</f>
        <v>21.311475409836067</v>
      </c>
      <c r="O17" s="13">
        <v>2</v>
      </c>
      <c r="P17" s="13">
        <v>0</v>
      </c>
      <c r="Q17" s="16">
        <f>P17*100/O17</f>
        <v>0</v>
      </c>
    </row>
    <row r="18" spans="1:17" ht="10.95" customHeight="1" x14ac:dyDescent="0.2">
      <c r="A18" s="5" t="s">
        <v>55</v>
      </c>
      <c r="B18" s="5">
        <v>1940</v>
      </c>
      <c r="C18" s="13">
        <v>3044</v>
      </c>
      <c r="D18" s="13">
        <v>1663</v>
      </c>
      <c r="E18" s="16">
        <f t="shared" si="6"/>
        <v>54.632063074901446</v>
      </c>
      <c r="F18" s="13">
        <v>2694</v>
      </c>
      <c r="G18" s="13">
        <v>1458</v>
      </c>
      <c r="H18" s="16">
        <f t="shared" si="7"/>
        <v>54.120267260579062</v>
      </c>
      <c r="I18" s="13">
        <v>327</v>
      </c>
      <c r="J18" s="13">
        <v>190</v>
      </c>
      <c r="K18" s="16">
        <f t="shared" si="8"/>
        <v>58.103975535168196</v>
      </c>
      <c r="L18" s="13">
        <v>23</v>
      </c>
      <c r="M18" s="13">
        <v>15</v>
      </c>
      <c r="N18" s="16">
        <f t="shared" si="9"/>
        <v>65.217391304347828</v>
      </c>
      <c r="O18" s="13">
        <v>0</v>
      </c>
      <c r="P18" s="13">
        <v>0</v>
      </c>
      <c r="Q18" s="16">
        <v>0</v>
      </c>
    </row>
    <row r="19" spans="1:17" ht="10.95" customHeight="1" x14ac:dyDescent="0.2">
      <c r="A19" s="5" t="s">
        <v>53</v>
      </c>
      <c r="B19" s="5">
        <v>1930</v>
      </c>
      <c r="C19" s="13">
        <v>3925</v>
      </c>
      <c r="D19" s="13">
        <v>2511</v>
      </c>
      <c r="E19" s="16">
        <f t="shared" si="6"/>
        <v>63.974522292993633</v>
      </c>
      <c r="F19" s="13">
        <v>3448</v>
      </c>
      <c r="G19" s="13">
        <v>2206</v>
      </c>
      <c r="H19" s="16">
        <f t="shared" si="7"/>
        <v>63.97911832946636</v>
      </c>
      <c r="I19" s="13">
        <v>428</v>
      </c>
      <c r="J19" s="13">
        <v>281</v>
      </c>
      <c r="K19" s="16">
        <f t="shared" si="8"/>
        <v>65.654205607476641</v>
      </c>
      <c r="L19" s="13">
        <v>46</v>
      </c>
      <c r="M19" s="13">
        <v>21</v>
      </c>
      <c r="N19" s="16">
        <f t="shared" si="9"/>
        <v>45.652173913043477</v>
      </c>
      <c r="O19" s="13">
        <v>3</v>
      </c>
      <c r="P19" s="13">
        <v>3</v>
      </c>
      <c r="Q19" s="16">
        <f>P19*100/O19</f>
        <v>100</v>
      </c>
    </row>
    <row r="20" spans="1:17" ht="10.95" customHeight="1" x14ac:dyDescent="0.2">
      <c r="A20" s="5" t="s">
        <v>54</v>
      </c>
      <c r="B20" s="5">
        <v>1930</v>
      </c>
      <c r="C20" s="13">
        <v>2021</v>
      </c>
      <c r="D20" s="13">
        <v>1403</v>
      </c>
      <c r="E20" s="16">
        <f t="shared" si="6"/>
        <v>69.421078673923802</v>
      </c>
      <c r="F20" s="13">
        <v>1751</v>
      </c>
      <c r="G20" s="13">
        <v>1230</v>
      </c>
      <c r="H20" s="16">
        <f t="shared" si="7"/>
        <v>70.245573957738429</v>
      </c>
      <c r="I20" s="13">
        <v>230</v>
      </c>
      <c r="J20" s="13">
        <v>157</v>
      </c>
      <c r="K20" s="16">
        <f t="shared" si="8"/>
        <v>68.260869565217391</v>
      </c>
      <c r="L20" s="13">
        <v>37</v>
      </c>
      <c r="M20" s="13">
        <v>13</v>
      </c>
      <c r="N20" s="16">
        <f t="shared" si="9"/>
        <v>35.135135135135137</v>
      </c>
      <c r="O20" s="13">
        <v>3</v>
      </c>
      <c r="P20" s="13">
        <v>3</v>
      </c>
      <c r="Q20" s="16">
        <f>P20*100/O20</f>
        <v>100</v>
      </c>
    </row>
    <row r="21" spans="1:17" ht="10.95" customHeight="1" x14ac:dyDescent="0.2">
      <c r="A21" s="5" t="s">
        <v>55</v>
      </c>
      <c r="B21" s="5">
        <v>1930</v>
      </c>
      <c r="C21" s="13">
        <v>1904</v>
      </c>
      <c r="D21" s="13">
        <v>1108</v>
      </c>
      <c r="E21" s="16">
        <f t="shared" si="6"/>
        <v>58.193277310924373</v>
      </c>
      <c r="F21" s="13">
        <v>1697</v>
      </c>
      <c r="G21" s="13">
        <v>976</v>
      </c>
      <c r="H21" s="16">
        <f t="shared" si="7"/>
        <v>57.513258691809078</v>
      </c>
      <c r="I21" s="13">
        <v>198</v>
      </c>
      <c r="J21" s="13">
        <v>124</v>
      </c>
      <c r="K21" s="16">
        <f t="shared" si="8"/>
        <v>62.626262626262623</v>
      </c>
      <c r="L21" s="13">
        <v>9</v>
      </c>
      <c r="M21" s="13">
        <v>8</v>
      </c>
      <c r="N21" s="16">
        <f t="shared" si="9"/>
        <v>88.888888888888886</v>
      </c>
      <c r="O21" s="13">
        <v>0</v>
      </c>
      <c r="P21" s="13">
        <v>0</v>
      </c>
      <c r="Q21" s="16">
        <v>0</v>
      </c>
    </row>
    <row r="22" spans="1:17" ht="10.95" customHeight="1" x14ac:dyDescent="0.2">
      <c r="A22" s="5" t="s">
        <v>56</v>
      </c>
      <c r="B22" s="5">
        <v>1940</v>
      </c>
      <c r="C22" s="13">
        <v>404</v>
      </c>
      <c r="D22" s="13">
        <v>26</v>
      </c>
      <c r="E22" s="16">
        <f t="shared" si="6"/>
        <v>6.435643564356436</v>
      </c>
      <c r="F22" s="13">
        <v>352</v>
      </c>
      <c r="G22" s="13">
        <v>22</v>
      </c>
      <c r="H22" s="16">
        <f t="shared" si="7"/>
        <v>6.25</v>
      </c>
      <c r="I22" s="13">
        <v>49</v>
      </c>
      <c r="J22" s="13">
        <v>4</v>
      </c>
      <c r="K22" s="16">
        <f t="shared" si="8"/>
        <v>8.1632653061224492</v>
      </c>
      <c r="L22" s="13">
        <v>3</v>
      </c>
      <c r="M22" s="13">
        <v>0</v>
      </c>
      <c r="N22" s="16">
        <f t="shared" si="9"/>
        <v>0</v>
      </c>
      <c r="O22" s="13">
        <v>0</v>
      </c>
      <c r="P22" s="13">
        <v>0</v>
      </c>
      <c r="Q22" s="16">
        <v>0</v>
      </c>
    </row>
    <row r="23" spans="1:17" ht="10.95" customHeight="1" x14ac:dyDescent="0.2">
      <c r="B23" s="5">
        <v>1930</v>
      </c>
      <c r="C23" s="13">
        <v>322</v>
      </c>
      <c r="D23" s="13">
        <v>41</v>
      </c>
      <c r="E23" s="16">
        <f t="shared" si="6"/>
        <v>12.732919254658386</v>
      </c>
      <c r="F23" s="13">
        <v>278</v>
      </c>
      <c r="G23" s="13">
        <v>36</v>
      </c>
      <c r="H23" s="16">
        <f t="shared" si="7"/>
        <v>12.949640287769784</v>
      </c>
      <c r="I23" s="13">
        <v>42</v>
      </c>
      <c r="J23" s="13">
        <v>3</v>
      </c>
      <c r="K23" s="16">
        <f t="shared" si="8"/>
        <v>7.1428571428571432</v>
      </c>
      <c r="L23" s="13">
        <v>2</v>
      </c>
      <c r="M23" s="13">
        <v>2</v>
      </c>
      <c r="N23" s="16">
        <f t="shared" si="9"/>
        <v>100</v>
      </c>
      <c r="O23" s="13">
        <v>0</v>
      </c>
      <c r="P23" s="13">
        <v>0</v>
      </c>
      <c r="Q23" s="16">
        <v>0</v>
      </c>
    </row>
    <row r="24" spans="1:17" ht="10.95" customHeight="1" x14ac:dyDescent="0.2">
      <c r="A24" s="5" t="s">
        <v>57</v>
      </c>
      <c r="B24" s="5">
        <v>1940</v>
      </c>
      <c r="C24" s="13">
        <v>458</v>
      </c>
      <c r="D24" s="13">
        <v>279</v>
      </c>
      <c r="E24" s="16">
        <f t="shared" si="6"/>
        <v>60.917030567685586</v>
      </c>
      <c r="F24" s="13">
        <v>395</v>
      </c>
      <c r="G24" s="13">
        <v>239</v>
      </c>
      <c r="H24" s="16">
        <f t="shared" si="7"/>
        <v>60.506329113924053</v>
      </c>
      <c r="I24" s="13">
        <v>59</v>
      </c>
      <c r="J24" s="13">
        <v>36</v>
      </c>
      <c r="K24" s="16">
        <f t="shared" si="8"/>
        <v>61.016949152542374</v>
      </c>
      <c r="L24" s="13">
        <v>4</v>
      </c>
      <c r="M24" s="13">
        <v>4</v>
      </c>
      <c r="N24" s="16">
        <f t="shared" si="9"/>
        <v>100</v>
      </c>
      <c r="O24" s="13">
        <v>0</v>
      </c>
      <c r="P24" s="13">
        <v>0</v>
      </c>
      <c r="Q24" s="16">
        <v>0</v>
      </c>
    </row>
    <row r="25" spans="1:17" ht="10.95" customHeight="1" x14ac:dyDescent="0.2">
      <c r="B25" s="5">
        <v>1930</v>
      </c>
      <c r="C25" s="13">
        <v>325</v>
      </c>
      <c r="D25" s="13">
        <v>135</v>
      </c>
      <c r="E25" s="16">
        <f t="shared" si="6"/>
        <v>41.53846153846154</v>
      </c>
      <c r="F25" s="13">
        <v>286</v>
      </c>
      <c r="G25" s="13">
        <v>116</v>
      </c>
      <c r="H25" s="16">
        <f t="shared" si="7"/>
        <v>40.55944055944056</v>
      </c>
      <c r="I25" s="13">
        <v>36</v>
      </c>
      <c r="J25" s="13">
        <v>16</v>
      </c>
      <c r="K25" s="16">
        <f t="shared" si="8"/>
        <v>44.444444444444443</v>
      </c>
      <c r="L25" s="13">
        <v>3</v>
      </c>
      <c r="M25" s="13">
        <v>3</v>
      </c>
      <c r="N25" s="16">
        <f t="shared" si="9"/>
        <v>100</v>
      </c>
      <c r="O25" s="13">
        <v>0</v>
      </c>
      <c r="P25" s="13">
        <v>0</v>
      </c>
      <c r="Q25" s="16">
        <v>0</v>
      </c>
    </row>
    <row r="26" spans="1:17" ht="10.95" customHeight="1" x14ac:dyDescent="0.2">
      <c r="A26" s="5" t="s">
        <v>58</v>
      </c>
      <c r="B26" s="5">
        <v>1940</v>
      </c>
      <c r="C26" s="13">
        <v>2517</v>
      </c>
      <c r="D26" s="13">
        <v>2380</v>
      </c>
      <c r="E26" s="16">
        <f t="shared" si="6"/>
        <v>94.557012316249498</v>
      </c>
      <c r="F26" s="13">
        <v>2184</v>
      </c>
      <c r="G26" s="13">
        <v>2068</v>
      </c>
      <c r="H26" s="16">
        <f t="shared" si="7"/>
        <v>94.688644688644686</v>
      </c>
      <c r="I26" s="13">
        <v>308</v>
      </c>
      <c r="J26" s="13">
        <v>290</v>
      </c>
      <c r="K26" s="16">
        <f t="shared" si="8"/>
        <v>94.15584415584415</v>
      </c>
      <c r="L26" s="13">
        <v>25</v>
      </c>
      <c r="M26" s="13">
        <v>22</v>
      </c>
      <c r="N26" s="16">
        <f t="shared" si="9"/>
        <v>88</v>
      </c>
      <c r="O26" s="13">
        <v>0</v>
      </c>
      <c r="P26" s="13">
        <v>0</v>
      </c>
      <c r="Q26" s="16">
        <v>0</v>
      </c>
    </row>
    <row r="27" spans="1:17" ht="10.95" customHeight="1" x14ac:dyDescent="0.2">
      <c r="B27" s="5">
        <v>1930</v>
      </c>
      <c r="C27" s="13">
        <v>1786</v>
      </c>
      <c r="D27" s="13">
        <v>1526</v>
      </c>
      <c r="E27" s="16">
        <f t="shared" si="6"/>
        <v>85.442329227323626</v>
      </c>
      <c r="F27" s="13">
        <v>1557</v>
      </c>
      <c r="G27" s="13">
        <v>1313</v>
      </c>
      <c r="H27" s="16">
        <f t="shared" si="7"/>
        <v>84.328837508028258</v>
      </c>
      <c r="I27" s="13">
        <v>211</v>
      </c>
      <c r="J27" s="13">
        <v>196</v>
      </c>
      <c r="K27" s="16">
        <f t="shared" si="8"/>
        <v>92.890995260663502</v>
      </c>
      <c r="L27" s="13">
        <v>15</v>
      </c>
      <c r="M27" s="13">
        <v>14</v>
      </c>
      <c r="N27" s="16">
        <f t="shared" si="9"/>
        <v>93.333333333333329</v>
      </c>
      <c r="O27" s="13">
        <v>3</v>
      </c>
      <c r="P27" s="13">
        <v>3</v>
      </c>
      <c r="Q27" s="16">
        <f>P27*100/O27</f>
        <v>100</v>
      </c>
    </row>
    <row r="28" spans="1:17" ht="10.95" customHeight="1" x14ac:dyDescent="0.2">
      <c r="A28" s="5" t="s">
        <v>59</v>
      </c>
      <c r="B28" s="5">
        <v>1940</v>
      </c>
      <c r="C28" s="13">
        <v>634</v>
      </c>
      <c r="D28" s="13">
        <v>486</v>
      </c>
      <c r="E28" s="16">
        <f t="shared" si="6"/>
        <v>76.656151419558356</v>
      </c>
      <c r="F28" s="13">
        <v>557</v>
      </c>
      <c r="G28" s="13">
        <v>425</v>
      </c>
      <c r="H28" s="16">
        <f t="shared" si="7"/>
        <v>76.301615798922796</v>
      </c>
      <c r="I28" s="13">
        <v>75</v>
      </c>
      <c r="J28" s="13">
        <v>59</v>
      </c>
      <c r="K28" s="16">
        <f t="shared" si="8"/>
        <v>78.666666666666671</v>
      </c>
      <c r="L28" s="13">
        <v>2</v>
      </c>
      <c r="M28" s="13">
        <v>2</v>
      </c>
      <c r="N28" s="16">
        <f t="shared" si="9"/>
        <v>100</v>
      </c>
      <c r="O28" s="13">
        <v>0</v>
      </c>
      <c r="P28" s="13">
        <v>0</v>
      </c>
      <c r="Q28" s="16">
        <v>0</v>
      </c>
    </row>
    <row r="29" spans="1:17" ht="10.95" customHeight="1" x14ac:dyDescent="0.2">
      <c r="B29" s="5">
        <v>1930</v>
      </c>
      <c r="C29" s="13">
        <v>474</v>
      </c>
      <c r="D29" s="13">
        <v>398</v>
      </c>
      <c r="E29" s="16">
        <f t="shared" si="6"/>
        <v>83.966244725738392</v>
      </c>
      <c r="F29" s="13">
        <v>432</v>
      </c>
      <c r="G29" s="13">
        <v>359</v>
      </c>
      <c r="H29" s="16">
        <f t="shared" si="7"/>
        <v>83.101851851851848</v>
      </c>
      <c r="I29" s="13">
        <v>40</v>
      </c>
      <c r="J29" s="13">
        <v>37</v>
      </c>
      <c r="K29" s="16">
        <f t="shared" si="8"/>
        <v>92.5</v>
      </c>
      <c r="L29" s="13">
        <v>2</v>
      </c>
      <c r="M29" s="13">
        <v>2</v>
      </c>
      <c r="N29" s="16">
        <f t="shared" si="9"/>
        <v>100</v>
      </c>
      <c r="O29" s="13">
        <v>0</v>
      </c>
      <c r="P29" s="13">
        <v>0</v>
      </c>
      <c r="Q29" s="16">
        <v>0</v>
      </c>
    </row>
    <row r="30" spans="1:17" ht="10.95" customHeight="1" x14ac:dyDescent="0.2">
      <c r="A30" s="5" t="s">
        <v>60</v>
      </c>
      <c r="B30" s="5">
        <v>1940</v>
      </c>
      <c r="C30" s="13">
        <v>537</v>
      </c>
      <c r="D30" s="13">
        <v>279</v>
      </c>
      <c r="E30" s="16">
        <f t="shared" si="6"/>
        <v>51.955307262569832</v>
      </c>
      <c r="F30" s="13">
        <v>480</v>
      </c>
      <c r="G30" s="13">
        <v>257</v>
      </c>
      <c r="H30" s="16">
        <f t="shared" si="7"/>
        <v>53.541666666666664</v>
      </c>
      <c r="I30" s="13">
        <v>57</v>
      </c>
      <c r="J30" s="13">
        <v>22</v>
      </c>
      <c r="K30" s="16">
        <f t="shared" si="8"/>
        <v>38.596491228070178</v>
      </c>
      <c r="L30" s="13">
        <v>0</v>
      </c>
      <c r="M30" s="13">
        <v>0</v>
      </c>
      <c r="N30" s="16">
        <v>0</v>
      </c>
      <c r="O30" s="13">
        <v>0</v>
      </c>
      <c r="P30" s="13">
        <v>0</v>
      </c>
      <c r="Q30" s="16">
        <v>0</v>
      </c>
    </row>
    <row r="31" spans="1:17" ht="10.95" customHeight="1" x14ac:dyDescent="0.2">
      <c r="B31" s="5">
        <v>1930</v>
      </c>
      <c r="C31" s="13">
        <v>399</v>
      </c>
      <c r="D31" s="13">
        <v>236</v>
      </c>
      <c r="E31" s="16">
        <f t="shared" si="6"/>
        <v>59.147869674185465</v>
      </c>
      <c r="F31" s="13">
        <v>357</v>
      </c>
      <c r="G31" s="13">
        <v>216</v>
      </c>
      <c r="H31" s="16">
        <f t="shared" si="7"/>
        <v>60.504201680672267</v>
      </c>
      <c r="I31" s="13">
        <v>40</v>
      </c>
      <c r="J31" s="13">
        <v>20</v>
      </c>
      <c r="K31" s="16">
        <f t="shared" si="8"/>
        <v>50</v>
      </c>
      <c r="L31" s="13">
        <v>2</v>
      </c>
      <c r="M31" s="13">
        <v>0</v>
      </c>
      <c r="N31" s="16">
        <f t="shared" si="9"/>
        <v>0</v>
      </c>
      <c r="O31" s="13">
        <v>0</v>
      </c>
      <c r="P31" s="13">
        <v>0</v>
      </c>
      <c r="Q31" s="16">
        <v>0</v>
      </c>
    </row>
    <row r="32" spans="1:17" ht="10.95" customHeight="1" x14ac:dyDescent="0.2">
      <c r="A32" s="5" t="s">
        <v>61</v>
      </c>
      <c r="B32" s="5">
        <v>1940</v>
      </c>
      <c r="C32" s="13">
        <v>837</v>
      </c>
      <c r="D32" s="13">
        <v>189</v>
      </c>
      <c r="E32" s="16">
        <f t="shared" si="6"/>
        <v>22.580645161290324</v>
      </c>
      <c r="F32" s="13">
        <v>758</v>
      </c>
      <c r="G32" s="13">
        <v>179</v>
      </c>
      <c r="H32" s="16">
        <f t="shared" si="7"/>
        <v>23.614775725593667</v>
      </c>
      <c r="I32" s="13">
        <v>68</v>
      </c>
      <c r="J32" s="13">
        <v>10</v>
      </c>
      <c r="K32" s="16">
        <f t="shared" si="8"/>
        <v>14.705882352941176</v>
      </c>
      <c r="L32" s="13">
        <v>10</v>
      </c>
      <c r="M32" s="13">
        <v>0</v>
      </c>
      <c r="N32" s="16">
        <f t="shared" si="9"/>
        <v>0</v>
      </c>
      <c r="O32" s="13">
        <v>1</v>
      </c>
      <c r="P32" s="13">
        <v>0</v>
      </c>
      <c r="Q32" s="16">
        <f>P32*100/O32</f>
        <v>0</v>
      </c>
    </row>
    <row r="33" spans="1:17" ht="10.95" customHeight="1" x14ac:dyDescent="0.2">
      <c r="B33" s="5">
        <v>1930</v>
      </c>
      <c r="C33" s="13">
        <v>619</v>
      </c>
      <c r="D33" s="13">
        <v>175</v>
      </c>
      <c r="E33" s="16">
        <f t="shared" si="6"/>
        <v>28.27140549273021</v>
      </c>
      <c r="F33" s="13">
        <v>538</v>
      </c>
      <c r="G33" s="13">
        <v>166</v>
      </c>
      <c r="H33" s="16">
        <f t="shared" si="7"/>
        <v>30.855018587360593</v>
      </c>
      <c r="I33" s="13">
        <v>59</v>
      </c>
      <c r="J33" s="13">
        <v>9</v>
      </c>
      <c r="K33" s="16">
        <f t="shared" si="8"/>
        <v>15.254237288135593</v>
      </c>
      <c r="L33" s="13">
        <v>22</v>
      </c>
      <c r="M33" s="13">
        <v>0</v>
      </c>
      <c r="N33" s="16">
        <f t="shared" si="9"/>
        <v>0</v>
      </c>
      <c r="O33" s="13">
        <v>0</v>
      </c>
      <c r="P33" s="13">
        <v>0</v>
      </c>
      <c r="Q33" s="16">
        <v>0</v>
      </c>
    </row>
    <row r="34" spans="1:17" ht="10.95" customHeight="1" thickBot="1" x14ac:dyDescent="0.25">
      <c r="A34" s="5" t="s">
        <v>62</v>
      </c>
      <c r="B34" s="5">
        <v>1940</v>
      </c>
      <c r="C34" s="13">
        <v>828</v>
      </c>
      <c r="D34" s="13">
        <v>43</v>
      </c>
      <c r="E34" s="16">
        <f t="shared" si="6"/>
        <v>5.1932367149758454</v>
      </c>
      <c r="F34" s="13">
        <v>697</v>
      </c>
      <c r="G34" s="13">
        <v>41</v>
      </c>
      <c r="H34" s="16">
        <f t="shared" si="7"/>
        <v>5.882352941176471</v>
      </c>
      <c r="I34" s="13">
        <v>90</v>
      </c>
      <c r="J34" s="13">
        <v>2</v>
      </c>
      <c r="K34" s="16">
        <f t="shared" si="8"/>
        <v>2.2222222222222223</v>
      </c>
      <c r="L34" s="13">
        <v>40</v>
      </c>
      <c r="M34" s="13">
        <v>0</v>
      </c>
      <c r="N34" s="16">
        <f t="shared" si="9"/>
        <v>0</v>
      </c>
      <c r="O34" s="13">
        <v>1</v>
      </c>
      <c r="P34" s="13">
        <v>0</v>
      </c>
      <c r="Q34" s="16">
        <f>P34*100/O34</f>
        <v>0</v>
      </c>
    </row>
    <row r="35" spans="1:17" ht="10.95" customHeight="1" x14ac:dyDescent="0.2">
      <c r="A35" s="19" t="s">
        <v>5</v>
      </c>
      <c r="B35" s="19"/>
      <c r="C35" s="19"/>
      <c r="D35" s="19"/>
      <c r="E35" s="52"/>
      <c r="F35" s="19"/>
      <c r="G35" s="19"/>
      <c r="H35" s="52"/>
      <c r="I35" s="19"/>
      <c r="J35" s="19"/>
      <c r="K35" s="52"/>
      <c r="L35" s="19"/>
      <c r="M35" s="19"/>
      <c r="N35" s="52"/>
      <c r="O35" s="19"/>
      <c r="P35" s="19"/>
      <c r="Q35" s="52"/>
    </row>
  </sheetData>
  <mergeCells count="15">
    <mergeCell ref="P3:Q3"/>
    <mergeCell ref="O2:Q2"/>
    <mergeCell ref="D3:E3"/>
    <mergeCell ref="C3:C4"/>
    <mergeCell ref="F3:F4"/>
    <mergeCell ref="G3:H3"/>
    <mergeCell ref="I3:I4"/>
    <mergeCell ref="J3:K3"/>
    <mergeCell ref="L3:L4"/>
    <mergeCell ref="M3:N3"/>
    <mergeCell ref="O3:O4"/>
    <mergeCell ref="C2:E2"/>
    <mergeCell ref="F2:H2"/>
    <mergeCell ref="I2:K2"/>
    <mergeCell ref="L2:N2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American Samoa 1950</vt:lpstr>
      <vt:lpstr>Pop totals</vt:lpstr>
      <vt:lpstr>Race</vt:lpstr>
      <vt:lpstr>age &amp; sex</vt:lpstr>
      <vt:lpstr>age, sex, &amp; Dist</vt:lpstr>
      <vt:lpstr>Relationship</vt:lpstr>
      <vt:lpstr>Marital Status</vt:lpstr>
      <vt:lpstr>Nativ BP</vt:lpstr>
      <vt:lpstr>Sch attnd</vt:lpstr>
      <vt:lpstr>Educ Attn</vt:lpstr>
      <vt:lpstr>Illiteracy</vt:lpstr>
      <vt:lpstr>Occupation</vt:lpstr>
      <vt:lpstr>Ethn Sex Dist</vt:lpstr>
      <vt:lpstr>Gnl Char for districts</vt:lpstr>
    </vt:vector>
  </TitlesOfParts>
  <Company>US Census Bureau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Population Division</dc:creator>
  <cp:lastModifiedBy>Michael Levin</cp:lastModifiedBy>
  <dcterms:created xsi:type="dcterms:W3CDTF">2005-07-29T08:27:07Z</dcterms:created>
  <dcterms:modified xsi:type="dcterms:W3CDTF">2020-07-21T19:02:36Z</dcterms:modified>
</cp:coreProperties>
</file>